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7440" windowHeight="8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'Foglio1'!$A$2:$D$33</definedName>
  </definedNames>
  <calcPr fullCalcOnLoad="1"/>
</workbook>
</file>

<file path=xl/sharedStrings.xml><?xml version="1.0" encoding="utf-8"?>
<sst xmlns="http://schemas.openxmlformats.org/spreadsheetml/2006/main" count="32" uniqueCount="31">
  <si>
    <t>fattori</t>
  </si>
  <si>
    <t xml:space="preserve">A) LAVORI </t>
  </si>
  <si>
    <t>di cui soggetti a IVA al 10%</t>
  </si>
  <si>
    <t>di cui soggetti a IVA al 20%</t>
  </si>
  <si>
    <t xml:space="preserve">TOTALE A1 + A2 </t>
  </si>
  <si>
    <t>B) SOMME A DISPOSIZIONE</t>
  </si>
  <si>
    <t>Imprevisti, contenzioso e quanto altro compreso negli articoli 17 e 152 del D.P.R.554/’99 e non espressamente indicato nel presente quadro economico</t>
  </si>
  <si>
    <t>Acquisizione aree (servitù ed espropri)</t>
  </si>
  <si>
    <t>Risanamento del sottobacino della Media Valle dell’Aniene “Torrente Fiumicino” nei Comuni di Cerreto Laziale, Ciciliano, Gerano, Pisoniano  e Saracinesco.  Legge 396/1990 Roma Capitale - codice intervento C.1.5.6.1</t>
  </si>
  <si>
    <t>COMPARATIVO</t>
  </si>
  <si>
    <t>ultimo approvato</t>
  </si>
  <si>
    <t>A1) LAVORI DEL CONTRATTO D’APPALTO con impresa  SPINOSA COSTRUZIONI GENERALI   S.r.l. al netto del ribasso d’asta</t>
  </si>
  <si>
    <t>Importo lavori pagati x contratto principale</t>
  </si>
  <si>
    <t>IVA al 10% sui lavori</t>
  </si>
  <si>
    <t>IVA al 20% sui lavori</t>
  </si>
  <si>
    <t>Tot. IVA sui lavori contratto principale</t>
  </si>
  <si>
    <t>Importo lavori pagati x contratto aggiuntivo</t>
  </si>
  <si>
    <t>IVA al 10% sui lavori contratto aggiuntivo</t>
  </si>
  <si>
    <t>TOTALE LAVORI</t>
  </si>
  <si>
    <t>TOTALE IVA</t>
  </si>
  <si>
    <t xml:space="preserve">TOTALE “A1” </t>
  </si>
  <si>
    <t>A2) LAVORI DI COMPLETAMENTO a base d’asta</t>
  </si>
  <si>
    <t>Importo lavori a base d’asta</t>
  </si>
  <si>
    <t xml:space="preserve">TOTALE “A2” </t>
  </si>
  <si>
    <t>Fattura per lavori  SNAM  IVA compresa</t>
  </si>
  <si>
    <t>Spese tecniche comprensive di: progettazione definitiva esterna, coordinamento sicurezza in esecuzione, collaudo, incentivo, etc. IVA compresa</t>
  </si>
  <si>
    <t>TOTALE B</t>
  </si>
  <si>
    <t>TOTALE  A1 + A2 + B INTERVENTO COMPLESSIVO</t>
  </si>
  <si>
    <t>scostamenti</t>
  </si>
  <si>
    <t xml:space="preserve">QUADRO  ECONOMICO  DELL’INTERVENTO COMPLESSIVO                                              </t>
  </si>
  <si>
    <t>rimodulato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</si>
</sst>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  <numFmt numFmtId="170" formatCode="_-&quot;€&quot;\ * #,##0.000_-;\-&quot;€&quot;\ * #,##0.000_-;_-&quot;€&quot;\ * &quot;-&quot;??_-;_-@_-"/>
    <numFmt numFmtId="171" formatCode="_-[$€-2]\ * #,##0.00_-;\-[$€-2]\ * #,##0.00_-;_-[$€-2]\ * &quot;-&quot;??_-"/>
    <numFmt numFmtId="172" formatCode="_-[$€-2]\ * #,##0.00_-;\-[$€-2]\ * #,##0.00_-;_-[$€-2]\ * &quot;-&quot;??_-;_-@_-"/>
    <numFmt numFmtId="173" formatCode="_-* #,##0.000_-;\-* #,##0.0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44" fontId="0" fillId="0" borderId="0" xfId="15" applyFont="1" applyAlignment="1">
      <alignment/>
    </xf>
    <xf numFmtId="0" fontId="0" fillId="0" borderId="0" xfId="0" applyFont="1" applyAlignment="1">
      <alignment horizontal="justify"/>
    </xf>
    <xf numFmtId="44" fontId="1" fillId="0" borderId="0" xfId="15" applyFont="1" applyAlignment="1">
      <alignment/>
    </xf>
    <xf numFmtId="44" fontId="4" fillId="0" borderId="0" xfId="15" applyFont="1" applyAlignment="1">
      <alignment/>
    </xf>
    <xf numFmtId="44" fontId="6" fillId="2" borderId="1" xfId="15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44" fontId="6" fillId="0" borderId="3" xfId="15" applyFont="1" applyFill="1" applyBorder="1" applyAlignment="1">
      <alignment horizontal="center"/>
    </xf>
    <xf numFmtId="0" fontId="8" fillId="0" borderId="0" xfId="0" applyFont="1" applyAlignment="1">
      <alignment wrapText="1"/>
    </xf>
    <xf numFmtId="44" fontId="0" fillId="0" borderId="0" xfId="15" applyFont="1" applyFill="1" applyAlignment="1">
      <alignment/>
    </xf>
    <xf numFmtId="44" fontId="0" fillId="0" borderId="2" xfId="15" applyFont="1" applyFill="1" applyBorder="1" applyAlignment="1">
      <alignment/>
    </xf>
    <xf numFmtId="0" fontId="3" fillId="0" borderId="0" xfId="0" applyFont="1" applyAlignment="1">
      <alignment/>
    </xf>
    <xf numFmtId="44" fontId="0" fillId="0" borderId="4" xfId="15" applyFont="1" applyBorder="1" applyAlignment="1">
      <alignment/>
    </xf>
    <xf numFmtId="0" fontId="8" fillId="0" borderId="0" xfId="0" applyFont="1" applyAlignment="1">
      <alignment/>
    </xf>
    <xf numFmtId="0" fontId="3" fillId="0" borderId="4" xfId="0" applyFont="1" applyBorder="1" applyAlignment="1">
      <alignment/>
    </xf>
    <xf numFmtId="44" fontId="4" fillId="0" borderId="4" xfId="15" applyFont="1" applyBorder="1" applyAlignment="1">
      <alignment/>
    </xf>
    <xf numFmtId="0" fontId="3" fillId="3" borderId="2" xfId="0" applyFont="1" applyFill="1" applyBorder="1" applyAlignment="1">
      <alignment/>
    </xf>
    <xf numFmtId="44" fontId="4" fillId="3" borderId="2" xfId="15" applyFont="1" applyFill="1" applyBorder="1" applyAlignment="1">
      <alignment/>
    </xf>
    <xf numFmtId="44" fontId="0" fillId="3" borderId="2" xfId="15" applyFont="1" applyFill="1" applyBorder="1" applyAlignment="1">
      <alignment/>
    </xf>
    <xf numFmtId="44" fontId="0" fillId="3" borderId="0" xfId="15" applyFont="1" applyFill="1" applyAlignment="1">
      <alignment/>
    </xf>
    <xf numFmtId="44" fontId="0" fillId="0" borderId="0" xfId="15" applyFont="1" applyFill="1" applyBorder="1" applyAlignment="1">
      <alignment/>
    </xf>
    <xf numFmtId="0" fontId="3" fillId="3" borderId="0" xfId="0" applyFont="1" applyFill="1" applyBorder="1" applyAlignment="1">
      <alignment/>
    </xf>
    <xf numFmtId="44" fontId="4" fillId="3" borderId="0" xfId="15" applyFont="1" applyFill="1" applyAlignment="1">
      <alignment/>
    </xf>
    <xf numFmtId="0" fontId="5" fillId="0" borderId="0" xfId="0" applyFont="1" applyAlignment="1">
      <alignment horizontal="justify"/>
    </xf>
    <xf numFmtId="0" fontId="0" fillId="0" borderId="0" xfId="0" applyFont="1" applyBorder="1" applyAlignment="1">
      <alignment horizontal="justify" vertical="top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4">
      <selection activeCell="G34" sqref="G34"/>
    </sheetView>
  </sheetViews>
  <sheetFormatPr defaultColWidth="9.140625" defaultRowHeight="12.75"/>
  <cols>
    <col min="1" max="1" width="36.28125" style="5" customWidth="1"/>
    <col min="2" max="3" width="14.8515625" style="5" customWidth="1"/>
    <col min="4" max="4" width="14.7109375" style="5" bestFit="1" customWidth="1"/>
    <col min="5" max="5" width="14.8515625" style="5" customWidth="1"/>
    <col min="6" max="6" width="9.28125" style="5" bestFit="1" customWidth="1"/>
    <col min="7" max="7" width="17.00390625" style="5" customWidth="1"/>
    <col min="8" max="16384" width="9.140625" style="5" customWidth="1"/>
  </cols>
  <sheetData>
    <row r="2" spans="1:5" ht="53.25" customHeight="1">
      <c r="A2" s="29" t="s">
        <v>8</v>
      </c>
      <c r="B2" s="30"/>
      <c r="C2" s="30"/>
      <c r="D2" s="31"/>
      <c r="E2" s="12"/>
    </row>
    <row r="3" spans="1:4" ht="18" customHeight="1">
      <c r="A3" s="32" t="s">
        <v>29</v>
      </c>
      <c r="B3" s="33"/>
      <c r="C3" s="33"/>
      <c r="D3" s="34"/>
    </row>
    <row r="4" spans="1:4" ht="16.5" customHeight="1">
      <c r="A4" s="35" t="s">
        <v>9</v>
      </c>
      <c r="B4" s="36"/>
      <c r="C4" s="36"/>
      <c r="D4" s="37"/>
    </row>
    <row r="5" spans="1:4" ht="6" customHeight="1">
      <c r="A5" s="13"/>
      <c r="B5" s="13"/>
      <c r="C5" s="13"/>
      <c r="D5" s="13"/>
    </row>
    <row r="6" spans="1:4" s="7" customFormat="1" ht="17.25" customHeight="1">
      <c r="A6" s="11" t="s">
        <v>0</v>
      </c>
      <c r="B6" s="9" t="s">
        <v>10</v>
      </c>
      <c r="C6" s="9" t="s">
        <v>28</v>
      </c>
      <c r="D6" s="9" t="s">
        <v>30</v>
      </c>
    </row>
    <row r="7" spans="1:4" ht="19.5" customHeight="1">
      <c r="A7" s="10" t="s">
        <v>1</v>
      </c>
      <c r="B7" s="14"/>
      <c r="C7" s="14"/>
      <c r="D7" s="14"/>
    </row>
    <row r="8" ht="53.25" customHeight="1">
      <c r="A8" s="1" t="s">
        <v>11</v>
      </c>
    </row>
    <row r="9" spans="1:4" ht="12.75" customHeight="1">
      <c r="A9" s="2" t="s">
        <v>12</v>
      </c>
      <c r="B9" s="5">
        <v>2538585.81</v>
      </c>
      <c r="D9" s="5">
        <v>2538585.81</v>
      </c>
    </row>
    <row r="10" spans="1:4" ht="12.75">
      <c r="A10" s="2" t="s">
        <v>2</v>
      </c>
      <c r="B10" s="5">
        <f>B9-B11</f>
        <v>2438585.81</v>
      </c>
      <c r="D10" s="5">
        <f>D9-D11</f>
        <v>2438585.81</v>
      </c>
    </row>
    <row r="11" spans="1:4" ht="12.75">
      <c r="A11" s="2" t="s">
        <v>3</v>
      </c>
      <c r="B11" s="5">
        <v>100000</v>
      </c>
      <c r="D11" s="5">
        <v>100000</v>
      </c>
    </row>
    <row r="12" spans="1:4" ht="12.75">
      <c r="A12" s="2" t="s">
        <v>13</v>
      </c>
      <c r="B12" s="5">
        <f>B10*0.1</f>
        <v>243858.581</v>
      </c>
      <c r="D12" s="5">
        <f>D10*0.1</f>
        <v>243858.581</v>
      </c>
    </row>
    <row r="13" spans="1:4" ht="12.75">
      <c r="A13" s="2" t="s">
        <v>14</v>
      </c>
      <c r="B13" s="5">
        <f>B11*0.2</f>
        <v>20000</v>
      </c>
      <c r="D13" s="5">
        <f>D11*0.2</f>
        <v>20000</v>
      </c>
    </row>
    <row r="14" spans="1:4" ht="12.75">
      <c r="A14" s="2" t="s">
        <v>15</v>
      </c>
      <c r="B14" s="5">
        <f>SUM(B12:B13)</f>
        <v>263858.581</v>
      </c>
      <c r="D14" s="5">
        <f>SUM(D12:D13)</f>
        <v>263858.581</v>
      </c>
    </row>
    <row r="15" spans="1:4" ht="12.75">
      <c r="A15" s="28" t="s">
        <v>16</v>
      </c>
      <c r="B15" s="5">
        <v>933303.7</v>
      </c>
      <c r="D15" s="5">
        <v>933303.7</v>
      </c>
    </row>
    <row r="16" spans="1:4" ht="12.75">
      <c r="A16" s="28" t="s">
        <v>17</v>
      </c>
      <c r="B16" s="5">
        <f>B15*0.1</f>
        <v>93330.37</v>
      </c>
      <c r="D16" s="5">
        <f>D15*0.1</f>
        <v>93330.37</v>
      </c>
    </row>
    <row r="17" spans="1:4" ht="15">
      <c r="A17" s="17" t="s">
        <v>18</v>
      </c>
      <c r="B17" s="5">
        <f>B15+B9</f>
        <v>3471889.51</v>
      </c>
      <c r="D17" s="5">
        <f>D15+D9</f>
        <v>3471889.51</v>
      </c>
    </row>
    <row r="18" spans="1:4" ht="15">
      <c r="A18" s="17" t="s">
        <v>19</v>
      </c>
      <c r="B18" s="5">
        <f>B16+B14</f>
        <v>357188.951</v>
      </c>
      <c r="D18" s="5">
        <f>D16+D14</f>
        <v>357188.951</v>
      </c>
    </row>
    <row r="19" spans="1:4" ht="15">
      <c r="A19" s="15" t="s">
        <v>20</v>
      </c>
      <c r="B19" s="8">
        <f>SUM(B17:B18)</f>
        <v>3829078.4609999997</v>
      </c>
      <c r="C19" s="8"/>
      <c r="D19" s="8">
        <f>SUM(D17:D18)</f>
        <v>3829078.4609999997</v>
      </c>
    </row>
    <row r="20" ht="50.25" customHeight="1">
      <c r="A20" s="4" t="s">
        <v>21</v>
      </c>
    </row>
    <row r="21" spans="1:4" ht="32.25" customHeight="1">
      <c r="A21" s="2" t="s">
        <v>22</v>
      </c>
      <c r="B21" s="5">
        <v>103000</v>
      </c>
      <c r="C21" s="5">
        <v>7634.31</v>
      </c>
      <c r="D21" s="5">
        <f>B21+C21</f>
        <v>110634.31</v>
      </c>
    </row>
    <row r="22" spans="1:4" ht="12.75">
      <c r="A22" s="2" t="s">
        <v>13</v>
      </c>
      <c r="B22" s="5">
        <f>B21*0.1</f>
        <v>10300</v>
      </c>
      <c r="D22" s="5">
        <v>10300</v>
      </c>
    </row>
    <row r="23" spans="1:4" ht="15">
      <c r="A23" s="15" t="s">
        <v>23</v>
      </c>
      <c r="B23" s="8">
        <f>SUM(B21:B22)</f>
        <v>113300</v>
      </c>
      <c r="C23" s="8"/>
      <c r="D23" s="8">
        <f>SUM(D21:D22)</f>
        <v>120934.31</v>
      </c>
    </row>
    <row r="24" spans="1:4" ht="15">
      <c r="A24" s="18" t="s">
        <v>4</v>
      </c>
      <c r="B24" s="19">
        <f>B19+B23</f>
        <v>3942378.4609999997</v>
      </c>
      <c r="C24" s="19"/>
      <c r="D24" s="19">
        <f>D19+D23</f>
        <v>3950012.7709999997</v>
      </c>
    </row>
    <row r="25" spans="1:4" s="23" customFormat="1" ht="15" customHeight="1">
      <c r="A25" s="20"/>
      <c r="B25" s="21"/>
      <c r="C25" s="22"/>
      <c r="D25" s="22"/>
    </row>
    <row r="26" spans="1:3" ht="22.5" customHeight="1">
      <c r="A26" s="10" t="s">
        <v>5</v>
      </c>
      <c r="B26" s="14"/>
      <c r="C26" s="14"/>
    </row>
    <row r="27" spans="1:4" ht="21" customHeight="1">
      <c r="A27" s="2" t="s">
        <v>24</v>
      </c>
      <c r="B27" s="24">
        <v>109680</v>
      </c>
      <c r="C27" s="5">
        <v>-7634.31</v>
      </c>
      <c r="D27" s="5">
        <f>B27+C27</f>
        <v>102045.69</v>
      </c>
    </row>
    <row r="28" spans="1:4" ht="57" customHeight="1">
      <c r="A28" s="3" t="s">
        <v>6</v>
      </c>
      <c r="B28" s="5">
        <v>5479.05</v>
      </c>
      <c r="D28" s="5">
        <v>5479.05</v>
      </c>
    </row>
    <row r="29" spans="1:4" ht="12.75">
      <c r="A29" s="2" t="s">
        <v>7</v>
      </c>
      <c r="B29" s="5">
        <v>94000</v>
      </c>
      <c r="D29" s="5">
        <v>94000</v>
      </c>
    </row>
    <row r="30" spans="1:4" ht="62.25" customHeight="1">
      <c r="A30" s="6" t="s">
        <v>25</v>
      </c>
      <c r="B30" s="5">
        <v>277114.13</v>
      </c>
      <c r="D30" s="5">
        <v>277114.13</v>
      </c>
    </row>
    <row r="31" spans="1:4" s="16" customFormat="1" ht="18.75" customHeight="1">
      <c r="A31" s="18" t="s">
        <v>26</v>
      </c>
      <c r="B31" s="19">
        <f>SUM(B27:B30)</f>
        <v>486273.18</v>
      </c>
      <c r="C31" s="19"/>
      <c r="D31" s="19">
        <f>D27+D28+D29+D30</f>
        <v>478638.87</v>
      </c>
    </row>
    <row r="32" spans="1:2" s="23" customFormat="1" ht="15" customHeight="1">
      <c r="A32" s="25"/>
      <c r="B32" s="26"/>
    </row>
    <row r="33" spans="1:4" ht="35.25" customHeight="1">
      <c r="A33" s="27" t="s">
        <v>27</v>
      </c>
      <c r="B33" s="8">
        <f>B31+B24</f>
        <v>4428651.641</v>
      </c>
      <c r="C33" s="8">
        <f>C21+C27</f>
        <v>0</v>
      </c>
      <c r="D33" s="8">
        <f>D24+D31</f>
        <v>4428651.641</v>
      </c>
    </row>
  </sheetData>
  <mergeCells count="3">
    <mergeCell ref="A2:D2"/>
    <mergeCell ref="A3:D3"/>
    <mergeCell ref="A4:D4"/>
  </mergeCells>
  <printOptions gridLines="1"/>
  <pageMargins left="0.83" right="0.23" top="0.52" bottom="0.58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l.ciaffaglione</dc:creator>
  <cp:keywords/>
  <dc:description/>
  <cp:lastModifiedBy>a.fiorentini</cp:lastModifiedBy>
  <cp:lastPrinted>2010-02-11T10:27:36Z</cp:lastPrinted>
  <dcterms:created xsi:type="dcterms:W3CDTF">2008-04-03T10:22:04Z</dcterms:created>
  <dcterms:modified xsi:type="dcterms:W3CDTF">2010-03-18T14:32:47Z</dcterms:modified>
  <cp:category/>
  <cp:version/>
  <cp:contentType/>
  <cp:contentStatus/>
</cp:coreProperties>
</file>