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5488" windowWidth="11352" windowHeight="8700" activeTab="0"/>
  </bookViews>
  <sheets>
    <sheet name="RAFFRONTO QQ.EE." sheetId="1" r:id="rId1"/>
  </sheets>
  <definedNames>
    <definedName name="_xlnm.Print_Area" localSheetId="0">'RAFFRONTO QQ.EE.'!$A$1:$E$24</definedName>
  </definedNames>
  <calcPr fullCalcOnLoad="1"/>
</workbook>
</file>

<file path=xl/sharedStrings.xml><?xml version="1.0" encoding="utf-8"?>
<sst xmlns="http://schemas.openxmlformats.org/spreadsheetml/2006/main" count="23" uniqueCount="23">
  <si>
    <t>LAVORI</t>
  </si>
  <si>
    <t xml:space="preserve">3)  importo da riservare ai lavori in economia </t>
  </si>
  <si>
    <t xml:space="preserve">TOTALE IMPORTO LAVORI </t>
  </si>
  <si>
    <t>TOTALE SOMME A DISPOSIZIONE</t>
  </si>
  <si>
    <t>TOTALE GENERALE</t>
  </si>
  <si>
    <t>SOMME A DISPOSIZIONE DELL’AMMINISTRAZIONE</t>
  </si>
  <si>
    <t>2)  oneri per la sicurezza non ribassabili</t>
  </si>
  <si>
    <t>1)   Spese tecniche 2,00% (incentivo art. 92 D.Lgs. 163/2006)</t>
  </si>
  <si>
    <t>2) I.V.A .ed eventuali altre imposte</t>
  </si>
  <si>
    <t>PROGETTO
ESECUTIVO</t>
  </si>
  <si>
    <r>
      <t>1)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lavori a base d’asta a misura ed a corpo escluse spese per la sicurezza (lordi)</t>
    </r>
  </si>
  <si>
    <r>
      <t>2)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lavori al netto del ribasso d'asta (netti)</t>
    </r>
  </si>
  <si>
    <t>CONTRATTO 
+ VARIANTE</t>
  </si>
  <si>
    <t>3) Imprevisti</t>
  </si>
  <si>
    <t>5) Arrotondamento e/o disponibilità ulteriori e/o economie</t>
  </si>
  <si>
    <t xml:space="preserve">QUADRI ECONOMICO COMPARATIVO </t>
  </si>
  <si>
    <t>LAVORI DI RIPRISTINO ED INTERVENTI MANUTENTIVI PRESSO LA SEDE DI PIAZZA BELLI, 11 ROMA</t>
  </si>
  <si>
    <t>IMPRESA: WA.MA.  S.R.L.</t>
  </si>
  <si>
    <t>VARIANTE</t>
  </si>
  <si>
    <t>progettazione 0,50 art. 92 D.Lgs 163/2006</t>
  </si>
  <si>
    <t>progettazione 1,50 art. 61 co 7/bis L. 133/2008</t>
  </si>
  <si>
    <t>4) Disponibilità per ribasso d'asta (pari al 8,50%)</t>
  </si>
  <si>
    <t>CONTRATTO IN 
DATA 02/03/2009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</si>
</sst>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u val="singleAccounting"/>
      <sz val="12"/>
      <name val="Times New Roman"/>
      <family val="1"/>
    </font>
    <font>
      <sz val="14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4" fontId="1" fillId="0" borderId="1" xfId="0" applyNumberFormat="1" applyFont="1" applyBorder="1" applyAlignment="1">
      <alignment horizontal="justify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44" fontId="1" fillId="0" borderId="1" xfId="0" applyNumberFormat="1" applyFont="1" applyFill="1" applyBorder="1" applyAlignment="1">
      <alignment horizontal="justify"/>
    </xf>
    <xf numFmtId="44" fontId="0" fillId="0" borderId="1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44" fontId="1" fillId="0" borderId="3" xfId="0" applyNumberFormat="1" applyFont="1" applyBorder="1" applyAlignment="1">
      <alignment horizontal="justify"/>
    </xf>
    <xf numFmtId="44" fontId="1" fillId="0" borderId="3" xfId="15" applyFont="1" applyFill="1" applyBorder="1" applyAlignment="1">
      <alignment horizontal="justify"/>
    </xf>
    <xf numFmtId="44" fontId="1" fillId="0" borderId="3" xfId="0" applyNumberFormat="1" applyFont="1" applyFill="1" applyBorder="1" applyAlignment="1">
      <alignment horizontal="justify"/>
    </xf>
    <xf numFmtId="44" fontId="1" fillId="0" borderId="3" xfId="0" applyNumberFormat="1" applyFont="1" applyBorder="1" applyAlignment="1">
      <alignment/>
    </xf>
    <xf numFmtId="44" fontId="6" fillId="0" borderId="3" xfId="0" applyNumberFormat="1" applyFont="1" applyFill="1" applyBorder="1" applyAlignment="1">
      <alignment horizontal="justify"/>
    </xf>
    <xf numFmtId="44" fontId="4" fillId="0" borderId="3" xfId="0" applyNumberFormat="1" applyFont="1" applyBorder="1" applyAlignment="1">
      <alignment/>
    </xf>
    <xf numFmtId="44" fontId="4" fillId="0" borderId="3" xfId="0" applyNumberFormat="1" applyFont="1" applyFill="1" applyBorder="1" applyAlignment="1">
      <alignment/>
    </xf>
    <xf numFmtId="44" fontId="3" fillId="0" borderId="3" xfId="0" applyNumberFormat="1" applyFont="1" applyBorder="1" applyAlignment="1">
      <alignment horizontal="justify"/>
    </xf>
    <xf numFmtId="44" fontId="3" fillId="0" borderId="3" xfId="0" applyNumberFormat="1" applyFont="1" applyFill="1" applyBorder="1" applyAlignment="1">
      <alignment horizontal="justify"/>
    </xf>
    <xf numFmtId="0" fontId="1" fillId="0" borderId="4" xfId="0" applyFont="1" applyBorder="1" applyAlignment="1">
      <alignment horizontal="justify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indent="1"/>
    </xf>
    <xf numFmtId="0" fontId="0" fillId="0" borderId="8" xfId="0" applyBorder="1" applyAlignment="1">
      <alignment/>
    </xf>
    <xf numFmtId="44" fontId="0" fillId="0" borderId="8" xfId="0" applyNumberFormat="1" applyBorder="1" applyAlignment="1">
      <alignment/>
    </xf>
    <xf numFmtId="0" fontId="3" fillId="0" borderId="7" xfId="0" applyFont="1" applyBorder="1" applyAlignment="1">
      <alignment horizontal="right"/>
    </xf>
    <xf numFmtId="44" fontId="4" fillId="0" borderId="8" xfId="0" applyNumberFormat="1" applyFont="1" applyBorder="1" applyAlignment="1">
      <alignment/>
    </xf>
    <xf numFmtId="0" fontId="1" fillId="0" borderId="7" xfId="0" applyFont="1" applyBorder="1" applyAlignment="1">
      <alignment horizontal="justify"/>
    </xf>
    <xf numFmtId="0" fontId="0" fillId="0" borderId="9" xfId="0" applyBorder="1" applyAlignment="1">
      <alignment/>
    </xf>
    <xf numFmtId="44" fontId="1" fillId="0" borderId="8" xfId="15" applyFont="1" applyBorder="1" applyAlignment="1">
      <alignment horizontal="justify"/>
    </xf>
    <xf numFmtId="44" fontId="0" fillId="0" borderId="8" xfId="15" applyBorder="1" applyAlignment="1">
      <alignment/>
    </xf>
    <xf numFmtId="44" fontId="6" fillId="0" borderId="8" xfId="15" applyFont="1" applyFill="1" applyBorder="1" applyAlignment="1">
      <alignment horizontal="justify"/>
    </xf>
    <xf numFmtId="44" fontId="1" fillId="0" borderId="8" xfId="15" applyFont="1" applyFill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10" xfId="0" applyFont="1" applyBorder="1" applyAlignment="1">
      <alignment horizontal="right"/>
    </xf>
    <xf numFmtId="44" fontId="3" fillId="0" borderId="11" xfId="0" applyNumberFormat="1" applyFont="1" applyBorder="1" applyAlignment="1">
      <alignment horizontal="justify"/>
    </xf>
    <xf numFmtId="44" fontId="3" fillId="0" borderId="11" xfId="0" applyNumberFormat="1" applyFont="1" applyFill="1" applyBorder="1" applyAlignment="1">
      <alignment horizontal="justify"/>
    </xf>
    <xf numFmtId="44" fontId="3" fillId="0" borderId="12" xfId="0" applyNumberFormat="1" applyFont="1" applyFill="1" applyBorder="1" applyAlignment="1">
      <alignment horizontal="justify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85" zoomScaleNormal="85" workbookViewId="0" topLeftCell="A7">
      <selection activeCell="C8" sqref="C8"/>
    </sheetView>
  </sheetViews>
  <sheetFormatPr defaultColWidth="9.140625" defaultRowHeight="12.75"/>
  <cols>
    <col min="1" max="1" width="83.140625" style="0" customWidth="1"/>
    <col min="2" max="2" width="15.28125" style="0" bestFit="1" customWidth="1"/>
    <col min="3" max="3" width="16.00390625" style="0" bestFit="1" customWidth="1"/>
    <col min="4" max="4" width="16.00390625" style="0" customWidth="1"/>
    <col min="5" max="5" width="15.28125" style="0" bestFit="1" customWidth="1"/>
  </cols>
  <sheetData>
    <row r="1" spans="1:5" ht="20.25">
      <c r="A1" s="43" t="s">
        <v>16</v>
      </c>
      <c r="B1" s="44"/>
      <c r="C1" s="44"/>
      <c r="D1" s="44"/>
      <c r="E1" s="44"/>
    </row>
    <row r="2" spans="1:5" ht="20.25">
      <c r="A2" s="39"/>
      <c r="B2" s="40"/>
      <c r="C2" s="40"/>
      <c r="D2" s="40"/>
      <c r="E2" s="40"/>
    </row>
    <row r="3" spans="1:5" ht="20.25">
      <c r="A3" s="43" t="s">
        <v>17</v>
      </c>
      <c r="B3" s="44"/>
      <c r="C3" s="44"/>
      <c r="D3" s="44"/>
      <c r="E3" s="44"/>
    </row>
    <row r="4" spans="1:4" ht="6.75" customHeight="1">
      <c r="A4" s="3"/>
      <c r="B4" s="4"/>
      <c r="C4" s="4"/>
      <c r="D4" s="4"/>
    </row>
    <row r="5" spans="1:5" ht="17.25">
      <c r="A5" s="41" t="s">
        <v>15</v>
      </c>
      <c r="B5" s="42"/>
      <c r="C5" s="42"/>
      <c r="D5" s="42"/>
      <c r="E5" s="42"/>
    </row>
    <row r="6" spans="1:4" ht="13.5" thickBot="1">
      <c r="A6" s="3"/>
      <c r="B6" s="4"/>
      <c r="C6" s="4"/>
      <c r="D6" s="4"/>
    </row>
    <row r="7" spans="1:5" s="9" customFormat="1" ht="31.5" customHeight="1">
      <c r="A7" s="19" t="s">
        <v>0</v>
      </c>
      <c r="B7" s="20" t="s">
        <v>9</v>
      </c>
      <c r="C7" s="21" t="s">
        <v>22</v>
      </c>
      <c r="D7" s="21" t="s">
        <v>18</v>
      </c>
      <c r="E7" s="22" t="s">
        <v>12</v>
      </c>
    </row>
    <row r="8" spans="1:5" ht="24" customHeight="1">
      <c r="A8" s="23" t="s">
        <v>10</v>
      </c>
      <c r="B8" s="10">
        <v>53365.63</v>
      </c>
      <c r="C8" s="10">
        <v>0</v>
      </c>
      <c r="D8" s="11">
        <v>6667.76</v>
      </c>
      <c r="E8" s="24"/>
    </row>
    <row r="9" spans="1:5" ht="24" customHeight="1">
      <c r="A9" s="23" t="s">
        <v>11</v>
      </c>
      <c r="B9" s="10"/>
      <c r="C9" s="10">
        <f>B8-B8*8.5%</f>
        <v>48829.55145</v>
      </c>
      <c r="D9" s="11">
        <v>6101</v>
      </c>
      <c r="E9" s="25">
        <f>SUM(C9:D9)</f>
        <v>54930.55145</v>
      </c>
    </row>
    <row r="10" spans="1:5" ht="24" customHeight="1">
      <c r="A10" s="23" t="s">
        <v>6</v>
      </c>
      <c r="B10" s="10">
        <v>2300</v>
      </c>
      <c r="C10" s="10">
        <v>2300</v>
      </c>
      <c r="D10" s="11">
        <v>500</v>
      </c>
      <c r="E10" s="25">
        <f>SUM(C10:D10)</f>
        <v>2800</v>
      </c>
    </row>
    <row r="11" spans="1:5" ht="24" customHeight="1">
      <c r="A11" s="23" t="s">
        <v>1</v>
      </c>
      <c r="B11" s="10">
        <v>4100</v>
      </c>
      <c r="C11" s="10">
        <v>4100</v>
      </c>
      <c r="D11" s="11">
        <v>800</v>
      </c>
      <c r="E11" s="25">
        <f>SUM(C11:D11)</f>
        <v>4900</v>
      </c>
    </row>
    <row r="12" spans="1:5" ht="17.25" customHeight="1">
      <c r="A12" s="26" t="s">
        <v>2</v>
      </c>
      <c r="B12" s="15">
        <f>SUM(B8:B11)</f>
        <v>59765.63</v>
      </c>
      <c r="C12" s="15">
        <f>SUM(C8:C11)</f>
        <v>55229.55145</v>
      </c>
      <c r="D12" s="16">
        <f>SUM(D9:D11)</f>
        <v>7401</v>
      </c>
      <c r="E12" s="27">
        <f>E9+E10+E11</f>
        <v>62630.55145</v>
      </c>
    </row>
    <row r="13" spans="1:5" ht="18.75" customHeight="1">
      <c r="A13" s="28"/>
      <c r="B13" s="2"/>
      <c r="C13" s="2"/>
      <c r="D13" s="5">
        <v>0</v>
      </c>
      <c r="E13" s="29"/>
    </row>
    <row r="14" spans="1:5" ht="15">
      <c r="A14" s="28" t="s">
        <v>5</v>
      </c>
      <c r="B14" s="2"/>
      <c r="C14" s="2"/>
      <c r="D14" s="7"/>
      <c r="E14" s="29"/>
    </row>
    <row r="15" spans="1:5" ht="24" customHeight="1">
      <c r="A15" s="23" t="s">
        <v>7</v>
      </c>
      <c r="B15" s="10">
        <f>B12*2%</f>
        <v>1195.3126</v>
      </c>
      <c r="C15" s="10">
        <f>B15</f>
        <v>1195.3126</v>
      </c>
      <c r="D15" s="10"/>
      <c r="E15" s="30">
        <f>C15+D15</f>
        <v>1195.3126</v>
      </c>
    </row>
    <row r="16" spans="1:5" ht="24" customHeight="1">
      <c r="A16" s="23" t="s">
        <v>19</v>
      </c>
      <c r="B16" s="10"/>
      <c r="C16" s="10"/>
      <c r="D16" s="10">
        <v>37.01</v>
      </c>
      <c r="E16" s="30">
        <v>37.01</v>
      </c>
    </row>
    <row r="17" spans="1:5" ht="24" customHeight="1">
      <c r="A17" s="23" t="s">
        <v>20</v>
      </c>
      <c r="B17" s="10"/>
      <c r="C17" s="10"/>
      <c r="D17" s="10">
        <v>111.02</v>
      </c>
      <c r="E17" s="30">
        <v>111.02</v>
      </c>
    </row>
    <row r="18" spans="1:5" ht="24" customHeight="1">
      <c r="A18" s="23" t="s">
        <v>8</v>
      </c>
      <c r="B18" s="10">
        <f>B12*20%</f>
        <v>11953.126</v>
      </c>
      <c r="C18" s="10">
        <f>C12*20%</f>
        <v>11045.91029</v>
      </c>
      <c r="D18" s="12">
        <f>D12*20%</f>
        <v>1480.2</v>
      </c>
      <c r="E18" s="31">
        <v>12526.11</v>
      </c>
    </row>
    <row r="19" spans="1:5" ht="24" customHeight="1">
      <c r="A19" s="23" t="s">
        <v>13</v>
      </c>
      <c r="B19" s="10">
        <f>B12*6%-0.01</f>
        <v>3585.9277999999995</v>
      </c>
      <c r="C19" s="10">
        <f>B19</f>
        <v>3585.9277999999995</v>
      </c>
      <c r="D19" s="12">
        <v>-3585.93</v>
      </c>
      <c r="E19" s="31"/>
    </row>
    <row r="20" spans="1:5" ht="24" customHeight="1">
      <c r="A20" s="23" t="s">
        <v>21</v>
      </c>
      <c r="B20" s="10">
        <v>0</v>
      </c>
      <c r="C20" s="13">
        <f>B8*8.5%</f>
        <v>4536.07855</v>
      </c>
      <c r="D20" s="14">
        <v>-4536.08</v>
      </c>
      <c r="E20" s="32"/>
    </row>
    <row r="21" spans="1:5" ht="24" customHeight="1">
      <c r="A21" s="23" t="s">
        <v>14</v>
      </c>
      <c r="B21" s="10"/>
      <c r="C21" s="10">
        <f>B18-C18</f>
        <v>907.2157100000004</v>
      </c>
      <c r="D21" s="14">
        <v>-907.22</v>
      </c>
      <c r="E21" s="33"/>
    </row>
    <row r="22" spans="1:5" ht="15">
      <c r="A22" s="26" t="s">
        <v>3</v>
      </c>
      <c r="B22" s="17">
        <f>SUM(B15:B21)</f>
        <v>16734.3664</v>
      </c>
      <c r="C22" s="17">
        <f>SUM(C15:C21)</f>
        <v>21270.44495</v>
      </c>
      <c r="D22" s="18">
        <f>SUM(D15:D21)</f>
        <v>-7401</v>
      </c>
      <c r="E22" s="31">
        <f>SUM(E15:E21)</f>
        <v>13869.4526</v>
      </c>
    </row>
    <row r="23" spans="1:5" ht="15">
      <c r="A23" s="34"/>
      <c r="B23" s="1"/>
      <c r="C23" s="1"/>
      <c r="D23" s="6"/>
      <c r="E23" s="29"/>
    </row>
    <row r="24" spans="1:5" ht="15.75" thickBot="1">
      <c r="A24" s="35" t="s">
        <v>4</v>
      </c>
      <c r="B24" s="36">
        <f>B12+B22</f>
        <v>76499.9964</v>
      </c>
      <c r="C24" s="36">
        <f>C22+C12</f>
        <v>76499.9964</v>
      </c>
      <c r="D24" s="37">
        <f>D22+D12</f>
        <v>0</v>
      </c>
      <c r="E24" s="38">
        <f>E22+E12</f>
        <v>76500.00405</v>
      </c>
    </row>
    <row r="26" ht="12.75">
      <c r="C26" s="8"/>
    </row>
    <row r="27" spans="3:4" ht="12.75">
      <c r="C27" s="8"/>
      <c r="D27" s="8"/>
    </row>
    <row r="28" spans="3:4" ht="12.75">
      <c r="C28" s="8"/>
      <c r="D28" s="8"/>
    </row>
    <row r="29" spans="1:3" ht="12.75">
      <c r="A29" s="8"/>
      <c r="C29" s="8"/>
    </row>
    <row r="30" ht="12.75">
      <c r="C30" s="8"/>
    </row>
    <row r="31" ht="12.75">
      <c r="C31" s="8"/>
    </row>
  </sheetData>
  <mergeCells count="3">
    <mergeCell ref="A5:E5"/>
    <mergeCell ref="A1:E1"/>
    <mergeCell ref="A3:E3"/>
  </mergeCells>
  <printOptions/>
  <pageMargins left="0.26" right="0.29" top="0.45" bottom="0.73" header="0.33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a.fiorentini</cp:lastModifiedBy>
  <cp:lastPrinted>2009-06-22T07:50:52Z</cp:lastPrinted>
  <dcterms:created xsi:type="dcterms:W3CDTF">2007-06-12T08:42:29Z</dcterms:created>
  <dcterms:modified xsi:type="dcterms:W3CDTF">2009-06-22T07:52:14Z</dcterms:modified>
  <cp:category/>
  <cp:version/>
  <cp:contentType/>
  <cp:contentStatus/>
</cp:coreProperties>
</file>