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QUADRO ECON PROGETTO" sheetId="1" r:id="rId1"/>
  </sheets>
  <definedNames>
    <definedName name="_xlnm.Print_Area" localSheetId="0">'QUADRO ECON PROGETTO'!$A$1:$C$21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<sst xmlns="http://schemas.openxmlformats.org/spreadsheetml/2006/main" count="18" uniqueCount="18">
  <si>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TOTALE IMPORTO LAVORI </t>
  </si>
  <si>
    <t>TOTALE SOMME A DISPOSIZIONE</t>
  </si>
  <si>
    <t>TOTALE GENERALE</t>
  </si>
  <si>
    <t>2 - SOMME A DISPOSIZIONE DELL’AMMINISTRAZIONE</t>
  </si>
  <si>
    <t xml:space="preserve">PROGETTO </t>
  </si>
  <si>
    <t>Imprevisti</t>
  </si>
  <si>
    <t>I.V.A. 20%</t>
  </si>
  <si>
    <t>QUADRO ECONOMICO</t>
  </si>
  <si>
    <t>1 - LAVORI</t>
  </si>
  <si>
    <t xml:space="preserve">1a) Lavori soggetti a ribasso d'asta   </t>
  </si>
  <si>
    <t xml:space="preserve">1b) Lavori in economia </t>
  </si>
  <si>
    <t>1c) Oneri per la sicurezza non ribassabili</t>
  </si>
  <si>
    <t>Economie ai sensi dell'art. 61 comma 7 bis L. 133/08                         (1,5%)</t>
  </si>
  <si>
    <t>Incentivo art. 92 D.Lgs. 163/2006                                                     (0,5%)</t>
  </si>
  <si>
    <t>Lavori di manutenzione straordinaria ed adeguamento del "Centro Provinciale per l'Accoglienza donne e minori in difficoltà" sito in Valmontone - Loc. Colle Tocciarello</t>
  </si>
  <si>
    <t>contratto</t>
  </si>
  <si>
    <t>ribasso 18,238%</t>
  </si>
  <si>
    <t xml:space="preserve">economia su iva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</si>
</sst>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€&quot;\ * #,##0.000_-;\-&quot;€&quot;\ * #,##0.000_-;_-&quot;€&quot;\ * &quot;-&quot;??_-;_-@_-"/>
  </numFmts>
  <fonts count="7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44" fontId="1" fillId="0" borderId="2" xfId="0" applyNumberFormat="1" applyFont="1" applyFill="1" applyBorder="1" applyAlignment="1">
      <alignment horizontal="justify"/>
    </xf>
    <xf numFmtId="44" fontId="1" fillId="0" borderId="3" xfId="0" applyNumberFormat="1" applyFont="1" applyFill="1" applyBorder="1" applyAlignment="1">
      <alignment horizontal="justify"/>
    </xf>
    <xf numFmtId="0" fontId="3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justify"/>
    </xf>
    <xf numFmtId="0" fontId="3" fillId="0" borderId="4" xfId="0" applyFont="1" applyFill="1" applyBorder="1" applyAlignment="1">
      <alignment horizontal="justify"/>
    </xf>
    <xf numFmtId="0" fontId="6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44" fontId="5" fillId="0" borderId="8" xfId="0" applyNumberFormat="1" applyFont="1" applyFill="1" applyBorder="1" applyAlignment="1">
      <alignment horizontal="justify"/>
    </xf>
    <xf numFmtId="0" fontId="3" fillId="0" borderId="9" xfId="0" applyFont="1" applyFill="1" applyBorder="1" applyAlignment="1">
      <alignment horizontal="justify"/>
    </xf>
    <xf numFmtId="0" fontId="2" fillId="0" borderId="4" xfId="0" applyFont="1" applyFill="1" applyBorder="1" applyAlignment="1">
      <alignment horizontal="left" indent="1"/>
    </xf>
    <xf numFmtId="44" fontId="1" fillId="0" borderId="8" xfId="0" applyNumberFormat="1" applyFont="1" applyFill="1" applyBorder="1" applyAlignment="1">
      <alignment horizontal="justify"/>
    </xf>
    <xf numFmtId="44" fontId="5" fillId="0" borderId="2" xfId="0" applyNumberFormat="1" applyFont="1" applyFill="1" applyBorder="1" applyAlignment="1">
      <alignment/>
    </xf>
    <xf numFmtId="44" fontId="5" fillId="0" borderId="1" xfId="0" applyNumberFormat="1" applyFont="1" applyFill="1" applyBorder="1" applyAlignment="1">
      <alignment horizontal="justify"/>
    </xf>
    <xf numFmtId="0" fontId="3" fillId="0" borderId="6" xfId="0" applyFont="1" applyFill="1" applyBorder="1" applyAlignment="1">
      <alignment horizontal="right"/>
    </xf>
    <xf numFmtId="44" fontId="0" fillId="0" borderId="0" xfId="0" applyNumberForma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3" fillId="0" borderId="4" xfId="0" applyFont="1" applyFill="1" applyBorder="1" applyAlignment="1">
      <alignment horizontal="left"/>
    </xf>
    <xf numFmtId="44" fontId="6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44" fontId="6" fillId="0" borderId="10" xfId="0" applyNumberFormat="1" applyFont="1" applyFill="1" applyBorder="1" applyAlignment="1">
      <alignment/>
    </xf>
    <xf numFmtId="44" fontId="5" fillId="0" borderId="1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Normal="85" zoomScaleSheetLayoutView="100" workbookViewId="0" topLeftCell="A5">
      <selection activeCell="D16" sqref="D16"/>
    </sheetView>
  </sheetViews>
  <sheetFormatPr defaultColWidth="9.140625" defaultRowHeight="12.75"/>
  <cols>
    <col min="1" max="1" width="76.8515625" style="0" customWidth="1"/>
    <col min="2" max="2" width="22.8515625" style="0" customWidth="1"/>
    <col min="3" max="3" width="18.00390625" style="0" bestFit="1" customWidth="1"/>
    <col min="4" max="4" width="15.00390625" style="0" customWidth="1"/>
    <col min="5" max="6" width="12.140625" style="0" bestFit="1" customWidth="1"/>
  </cols>
  <sheetData>
    <row r="1" spans="1:2" s="2" customFormat="1" ht="44.25" customHeight="1">
      <c r="A1" s="29" t="s">
        <v>14</v>
      </c>
      <c r="B1" s="30"/>
    </row>
    <row r="2" spans="1:2" s="2" customFormat="1" ht="21" customHeight="1">
      <c r="A2" s="9"/>
      <c r="B2" s="10"/>
    </row>
    <row r="3" spans="1:2" s="2" customFormat="1" ht="15">
      <c r="A3" s="31" t="s">
        <v>7</v>
      </c>
      <c r="B3" s="32"/>
    </row>
    <row r="4" spans="1:6" s="2" customFormat="1" ht="27" customHeight="1">
      <c r="A4" s="11"/>
      <c r="B4" s="12"/>
      <c r="D4" s="21"/>
      <c r="E4" s="22"/>
      <c r="F4" s="21"/>
    </row>
    <row r="5" spans="1:6" s="2" customFormat="1" ht="18" customHeight="1">
      <c r="A5" s="14" t="s">
        <v>8</v>
      </c>
      <c r="B5" s="1" t="s">
        <v>4</v>
      </c>
      <c r="C5" s="28" t="s">
        <v>15</v>
      </c>
      <c r="D5" s="20"/>
      <c r="E5" s="20"/>
      <c r="F5" s="20"/>
    </row>
    <row r="6" spans="1:3" s="2" customFormat="1" ht="24" customHeight="1">
      <c r="A6" s="15" t="s">
        <v>9</v>
      </c>
      <c r="B6" s="16">
        <f>B9-B8-B7</f>
        <v>293000</v>
      </c>
      <c r="C6" s="24">
        <f>B6-C11</f>
        <v>239562.66</v>
      </c>
    </row>
    <row r="7" spans="1:3" s="2" customFormat="1" ht="24" customHeight="1">
      <c r="A7" s="15" t="s">
        <v>10</v>
      </c>
      <c r="B7" s="4">
        <v>12500</v>
      </c>
      <c r="C7" s="4">
        <v>12500</v>
      </c>
    </row>
    <row r="8" spans="1:3" s="2" customFormat="1" ht="24" customHeight="1">
      <c r="A8" s="15" t="s">
        <v>11</v>
      </c>
      <c r="B8" s="5">
        <v>7000</v>
      </c>
      <c r="C8" s="5">
        <v>7000</v>
      </c>
    </row>
    <row r="9" spans="1:4" s="2" customFormat="1" ht="17.25" customHeight="1">
      <c r="A9" s="6" t="s">
        <v>0</v>
      </c>
      <c r="B9" s="17">
        <f>B21/1.28</f>
        <v>312500</v>
      </c>
      <c r="C9" s="17">
        <f>SUM(C6:C8)</f>
        <v>259062.66</v>
      </c>
      <c r="D9" s="20">
        <f>C9+C18</f>
        <v>310875.19200000004</v>
      </c>
    </row>
    <row r="10" spans="1:3" s="2" customFormat="1" ht="17.25" customHeight="1">
      <c r="A10" s="6"/>
      <c r="B10" s="17"/>
      <c r="C10" s="25"/>
    </row>
    <row r="11" spans="1:3" s="2" customFormat="1" ht="17.25" customHeight="1">
      <c r="A11" s="23" t="s">
        <v>16</v>
      </c>
      <c r="C11" s="17">
        <f>B6*18.238%</f>
        <v>53437.34</v>
      </c>
    </row>
    <row r="12" spans="1:3" s="2" customFormat="1" ht="18.75" customHeight="1">
      <c r="A12" s="7" t="s">
        <v>17</v>
      </c>
      <c r="B12" s="3"/>
      <c r="C12" s="24">
        <f>B18-C18</f>
        <v>10687.467999999993</v>
      </c>
    </row>
    <row r="13" spans="1:3" s="2" customFormat="1" ht="18.75" customHeight="1">
      <c r="A13" s="7"/>
      <c r="B13" s="3"/>
      <c r="C13" s="25"/>
    </row>
    <row r="14" spans="1:3" s="2" customFormat="1" ht="15.75">
      <c r="A14" s="8" t="s">
        <v>3</v>
      </c>
      <c r="B14" s="3"/>
      <c r="C14" s="25"/>
    </row>
    <row r="15" spans="1:3" s="2" customFormat="1" ht="24" customHeight="1">
      <c r="A15" s="15" t="s">
        <v>5</v>
      </c>
      <c r="B15" s="4">
        <f>B9*6%</f>
        <v>18750</v>
      </c>
      <c r="C15" s="4">
        <v>18750</v>
      </c>
    </row>
    <row r="16" spans="1:3" s="2" customFormat="1" ht="24" customHeight="1">
      <c r="A16" s="15" t="s">
        <v>12</v>
      </c>
      <c r="B16" s="4">
        <f>B9*1.5/100</f>
        <v>4687.5</v>
      </c>
      <c r="C16" s="4">
        <v>4687.5</v>
      </c>
    </row>
    <row r="17" spans="1:3" s="2" customFormat="1" ht="24" customHeight="1">
      <c r="A17" s="15" t="s">
        <v>13</v>
      </c>
      <c r="B17" s="4">
        <f>B9*0.5/100</f>
        <v>1562.5</v>
      </c>
      <c r="C17" s="4">
        <v>1562.5</v>
      </c>
    </row>
    <row r="18" spans="1:4" s="2" customFormat="1" ht="24" customHeight="1" thickBot="1">
      <c r="A18" s="15" t="s">
        <v>6</v>
      </c>
      <c r="B18" s="4">
        <f>B9*20/100</f>
        <v>62500</v>
      </c>
      <c r="C18" s="26">
        <f>C9*20%</f>
        <v>51812.53200000001</v>
      </c>
      <c r="D18" s="20"/>
    </row>
    <row r="19" spans="1:3" s="2" customFormat="1" ht="15.75">
      <c r="A19" s="6" t="s">
        <v>1</v>
      </c>
      <c r="B19" s="13">
        <f>SUM(B15:B18)</f>
        <v>87500</v>
      </c>
      <c r="C19" s="17">
        <f>SUM(C11:C18)</f>
        <v>140937.34</v>
      </c>
    </row>
    <row r="20" spans="1:3" s="2" customFormat="1" ht="15.75">
      <c r="A20" s="8"/>
      <c r="B20" s="4"/>
      <c r="C20" s="25"/>
    </row>
    <row r="21" spans="1:3" s="2" customFormat="1" ht="15.75">
      <c r="A21" s="19" t="s">
        <v>2</v>
      </c>
      <c r="B21" s="18">
        <v>400000</v>
      </c>
      <c r="C21" s="27">
        <f>C9+C19</f>
        <v>400000</v>
      </c>
    </row>
  </sheetData>
  <mergeCells count="2">
    <mergeCell ref="A1:B1"/>
    <mergeCell ref="A3:B3"/>
  </mergeCells>
  <printOptions horizontalCentered="1" verticalCentered="1"/>
  <pageMargins left="0.3937007874015748" right="0.2755905511811024" top="0.7086614173228347" bottom="0.7480314960629921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Scrascia</dc:creator>
  <cp:keywords/>
  <dc:description/>
  <cp:lastModifiedBy> </cp:lastModifiedBy>
  <cp:lastPrinted>2009-06-03T08:19:21Z</cp:lastPrinted>
  <dcterms:created xsi:type="dcterms:W3CDTF">2007-06-12T08:42:29Z</dcterms:created>
  <dcterms:modified xsi:type="dcterms:W3CDTF">2009-06-03T11:54:50Z</dcterms:modified>
  <cp:category/>
  <cp:version/>
  <cp:contentType/>
  <cp:contentStatus/>
</cp:coreProperties>
</file>