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<sst xmlns="http://schemas.openxmlformats.org/spreadsheetml/2006/main" count="47" uniqueCount="24">
  <si>
    <t>Anno</t>
  </si>
  <si>
    <t>Importo 100% con IVA</t>
  </si>
  <si>
    <t xml:space="preserve">Importo 100% netto </t>
  </si>
  <si>
    <t>Importo 95% con IVA</t>
  </si>
  <si>
    <t>Rag 5%</t>
  </si>
  <si>
    <t>Importo 100% netto</t>
  </si>
  <si>
    <t>Totale con Appendici</t>
  </si>
  <si>
    <t>Anno 2004</t>
  </si>
  <si>
    <t>Anno 2005</t>
  </si>
  <si>
    <t>Servizio Energia</t>
  </si>
  <si>
    <t>Sistema Informatico</t>
  </si>
  <si>
    <t>Manutenzione Straordinaria</t>
  </si>
  <si>
    <t>Manutenzione Ordinaria</t>
  </si>
  <si>
    <t>Appendici contrattuali</t>
  </si>
  <si>
    <t>Allegato n. 1 - Appalto Global Service</t>
  </si>
  <si>
    <t>Anno 2006</t>
  </si>
  <si>
    <t>Adeguamento combustibile</t>
  </si>
  <si>
    <t>Aggiornamento/revisione prezzi</t>
  </si>
  <si>
    <t>Totale A</t>
  </si>
  <si>
    <t>Totale B 1</t>
  </si>
  <si>
    <t>Totale B 2</t>
  </si>
  <si>
    <t>Totale B 3</t>
  </si>
  <si>
    <t>Totale B anni 2004/2005/2006 (B1 + B2 + B3)</t>
  </si>
  <si>
    <t xml:space="preserve">TOTALI  A + B 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</si>
</sst>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* #,##0.0_-;\-* #,##0.0_-;_-* &quot;-&quot;_-;_-@_-"/>
    <numFmt numFmtId="165" formatCode="_-* #,##0.00_-;\-* #,##0.00_-;_-* &quot;-&quot;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6"/>
      <name val="Arial"/>
      <family val="0"/>
    </font>
    <font>
      <sz val="10"/>
      <color indexed="10"/>
      <name val="Arial"/>
      <family val="0"/>
    </font>
    <font>
      <sz val="14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65" fontId="0" fillId="0" borderId="0" xfId="16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65" fontId="0" fillId="0" borderId="1" xfId="16" applyNumberFormat="1" applyBorder="1" applyAlignment="1">
      <alignment/>
    </xf>
    <xf numFmtId="43" fontId="2" fillId="2" borderId="1" xfId="0" applyNumberFormat="1" applyFont="1" applyFill="1" applyBorder="1" applyAlignment="1">
      <alignment/>
    </xf>
    <xf numFmtId="4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65" fontId="0" fillId="0" borderId="3" xfId="16" applyNumberFormat="1" applyBorder="1" applyAlignment="1">
      <alignment/>
    </xf>
    <xf numFmtId="0" fontId="0" fillId="0" borderId="4" xfId="0" applyBorder="1" applyAlignment="1">
      <alignment/>
    </xf>
    <xf numFmtId="165" fontId="2" fillId="0" borderId="5" xfId="16" applyNumberFormat="1" applyFont="1" applyBorder="1" applyAlignment="1">
      <alignment/>
    </xf>
    <xf numFmtId="43" fontId="2" fillId="2" borderId="5" xfId="0" applyNumberFormat="1" applyFont="1" applyFill="1" applyBorder="1" applyAlignment="1">
      <alignment/>
    </xf>
    <xf numFmtId="165" fontId="2" fillId="0" borderId="6" xfId="16" applyNumberFormat="1" applyFont="1" applyBorder="1" applyAlignment="1">
      <alignment/>
    </xf>
    <xf numFmtId="165" fontId="4" fillId="0" borderId="1" xfId="16" applyNumberFormat="1" applyFont="1" applyBorder="1" applyAlignment="1">
      <alignment/>
    </xf>
    <xf numFmtId="43" fontId="4" fillId="0" borderId="1" xfId="0" applyNumberFormat="1" applyFont="1" applyBorder="1" applyAlignment="1">
      <alignment/>
    </xf>
    <xf numFmtId="43" fontId="0" fillId="0" borderId="3" xfId="0" applyNumberFormat="1" applyBorder="1" applyAlignment="1">
      <alignment/>
    </xf>
    <xf numFmtId="165" fontId="2" fillId="0" borderId="0" xfId="16" applyNumberFormat="1" applyFont="1" applyBorder="1" applyAlignment="1">
      <alignment/>
    </xf>
    <xf numFmtId="0" fontId="4" fillId="0" borderId="2" xfId="0" applyFont="1" applyBorder="1" applyAlignment="1">
      <alignment/>
    </xf>
    <xf numFmtId="43" fontId="4" fillId="0" borderId="3" xfId="0" applyNumberFormat="1" applyFont="1" applyBorder="1" applyAlignment="1">
      <alignment/>
    </xf>
    <xf numFmtId="0" fontId="0" fillId="0" borderId="7" xfId="0" applyBorder="1" applyAlignment="1">
      <alignment/>
    </xf>
    <xf numFmtId="165" fontId="0" fillId="0" borderId="8" xfId="16" applyNumberFormat="1" applyBorder="1" applyAlignment="1">
      <alignment/>
    </xf>
    <xf numFmtId="43" fontId="0" fillId="0" borderId="8" xfId="0" applyNumberFormat="1" applyBorder="1" applyAlignment="1">
      <alignment/>
    </xf>
    <xf numFmtId="43" fontId="0" fillId="0" borderId="9" xfId="0" applyNumberFormat="1" applyBorder="1" applyAlignment="1">
      <alignment/>
    </xf>
    <xf numFmtId="165" fontId="4" fillId="0" borderId="1" xfId="0" applyNumberFormat="1" applyFont="1" applyBorder="1" applyAlignment="1">
      <alignment/>
    </xf>
    <xf numFmtId="43" fontId="2" fillId="0" borderId="1" xfId="0" applyNumberFormat="1" applyFont="1" applyBorder="1" applyAlignment="1">
      <alignment/>
    </xf>
    <xf numFmtId="43" fontId="2" fillId="2" borderId="0" xfId="0" applyNumberFormat="1" applyFont="1" applyFill="1" applyBorder="1" applyAlignment="1">
      <alignment/>
    </xf>
    <xf numFmtId="43" fontId="2" fillId="0" borderId="3" xfId="0" applyNumberFormat="1" applyFont="1" applyBorder="1" applyAlignment="1">
      <alignment/>
    </xf>
    <xf numFmtId="0" fontId="0" fillId="0" borderId="10" xfId="0" applyBorder="1" applyAlignment="1">
      <alignment/>
    </xf>
    <xf numFmtId="165" fontId="0" fillId="0" borderId="11" xfId="16" applyNumberFormat="1" applyBorder="1" applyAlignment="1">
      <alignment/>
    </xf>
    <xf numFmtId="43" fontId="0" fillId="0" borderId="11" xfId="0" applyNumberFormat="1" applyBorder="1" applyAlignment="1">
      <alignment/>
    </xf>
    <xf numFmtId="43" fontId="0" fillId="0" borderId="12" xfId="0" applyNumberFormat="1" applyBorder="1" applyAlignment="1">
      <alignment/>
    </xf>
    <xf numFmtId="0" fontId="2" fillId="0" borderId="13" xfId="0" applyFont="1" applyBorder="1" applyAlignment="1">
      <alignment/>
    </xf>
    <xf numFmtId="165" fontId="2" fillId="0" borderId="14" xfId="16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65" fontId="0" fillId="0" borderId="12" xfId="16" applyNumberForma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43" fontId="0" fillId="0" borderId="0" xfId="0" applyNumberFormat="1" applyAlignment="1">
      <alignment/>
    </xf>
    <xf numFmtId="0" fontId="2" fillId="0" borderId="25" xfId="0" applyFont="1" applyFill="1" applyBorder="1" applyAlignment="1">
      <alignment horizontal="left"/>
    </xf>
    <xf numFmtId="43" fontId="0" fillId="0" borderId="1" xfId="0" applyNumberFormat="1" applyFill="1" applyBorder="1" applyAlignment="1">
      <alignment/>
    </xf>
    <xf numFmtId="0" fontId="2" fillId="0" borderId="26" xfId="0" applyFont="1" applyFill="1" applyBorder="1" applyAlignment="1">
      <alignment horizontal="left"/>
    </xf>
    <xf numFmtId="43" fontId="0" fillId="0" borderId="3" xfId="0" applyNumberFormat="1" applyFill="1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6" fillId="0" borderId="16" xfId="0" applyFont="1" applyBorder="1" applyAlignment="1">
      <alignment/>
    </xf>
    <xf numFmtId="43" fontId="0" fillId="0" borderId="29" xfId="0" applyNumberFormat="1" applyBorder="1" applyAlignment="1">
      <alignment/>
    </xf>
    <xf numFmtId="43" fontId="5" fillId="0" borderId="14" xfId="0" applyNumberFormat="1" applyFont="1" applyBorder="1" applyAlignment="1">
      <alignment/>
    </xf>
    <xf numFmtId="43" fontId="0" fillId="0" borderId="17" xfId="0" applyNumberFormat="1" applyBorder="1" applyAlignment="1">
      <alignment/>
    </xf>
    <xf numFmtId="43" fontId="0" fillId="0" borderId="18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workbookViewId="0" topLeftCell="A1">
      <selection activeCell="J27" sqref="J27"/>
    </sheetView>
  </sheetViews>
  <sheetFormatPr defaultColWidth="9.140625" defaultRowHeight="12.75"/>
  <cols>
    <col min="1" max="1" width="25.57421875" style="0" bestFit="1" customWidth="1"/>
    <col min="2" max="2" width="19.57421875" style="0" bestFit="1" customWidth="1"/>
    <col min="3" max="3" width="20.8515625" style="0" bestFit="1" customWidth="1"/>
    <col min="4" max="4" width="19.8515625" style="0" bestFit="1" customWidth="1"/>
    <col min="5" max="5" width="12.8515625" style="0" bestFit="1" customWidth="1"/>
  </cols>
  <sheetData>
    <row r="1" spans="1:5" ht="12.75">
      <c r="A1" s="42" t="s">
        <v>14</v>
      </c>
      <c r="B1" s="43"/>
      <c r="C1" s="43"/>
      <c r="D1" s="43"/>
      <c r="E1" s="44"/>
    </row>
    <row r="2" spans="1:5" ht="13.5" thickBot="1">
      <c r="A2" s="45"/>
      <c r="B2" s="46"/>
      <c r="C2" s="46"/>
      <c r="D2" s="46"/>
      <c r="E2" s="47"/>
    </row>
    <row r="3" spans="1:5" ht="21" thickBot="1">
      <c r="A3" s="36" t="s">
        <v>16</v>
      </c>
      <c r="B3" s="37"/>
      <c r="C3" s="37"/>
      <c r="D3" s="37"/>
      <c r="E3" s="38"/>
    </row>
    <row r="4" spans="1:5" s="2" customFormat="1" ht="13.5" thickBot="1">
      <c r="A4" s="31" t="s">
        <v>0</v>
      </c>
      <c r="B4" s="33" t="s">
        <v>2</v>
      </c>
      <c r="C4" s="33" t="s">
        <v>1</v>
      </c>
      <c r="D4" s="33" t="s">
        <v>3</v>
      </c>
      <c r="E4" s="34" t="s">
        <v>4</v>
      </c>
    </row>
    <row r="5" spans="1:5" ht="12.75">
      <c r="A5" s="27">
        <v>2003</v>
      </c>
      <c r="B5" s="28">
        <v>439428.19</v>
      </c>
      <c r="C5" s="29">
        <f>B5*1.2</f>
        <v>527313.828</v>
      </c>
      <c r="D5" s="28">
        <v>500940</v>
      </c>
      <c r="E5" s="35">
        <f>C5-D5</f>
        <v>26373.82799999998</v>
      </c>
    </row>
    <row r="6" spans="1:5" ht="12.75">
      <c r="A6" s="7">
        <v>2004</v>
      </c>
      <c r="B6" s="4">
        <v>344663.6</v>
      </c>
      <c r="C6" s="6">
        <f>B6*1.2</f>
        <v>413596.31999999995</v>
      </c>
      <c r="D6" s="4">
        <v>392916</v>
      </c>
      <c r="E6" s="8">
        <f>C6-D6</f>
        <v>20680.31999999995</v>
      </c>
    </row>
    <row r="7" spans="1:5" ht="12.75">
      <c r="A7" s="7">
        <v>2005</v>
      </c>
      <c r="B7" s="4">
        <v>965378.59</v>
      </c>
      <c r="C7" s="6">
        <f>B7*1.2</f>
        <v>1158454.308</v>
      </c>
      <c r="D7" s="4">
        <v>1100531.59</v>
      </c>
      <c r="E7" s="8">
        <f>C7-D7</f>
        <v>57922.71799999988</v>
      </c>
    </row>
    <row r="8" spans="1:5" ht="12.75">
      <c r="A8" s="7">
        <v>2006</v>
      </c>
      <c r="B8" s="4">
        <v>2371878.99</v>
      </c>
      <c r="C8" s="6">
        <f>B8*1.2</f>
        <v>2846254.788</v>
      </c>
      <c r="D8" s="4">
        <v>2703942</v>
      </c>
      <c r="E8" s="8">
        <f>C8-D8</f>
        <v>142312.78800000018</v>
      </c>
    </row>
    <row r="9" spans="1:5" ht="13.5" thickBot="1">
      <c r="A9" s="9" t="s">
        <v>18</v>
      </c>
      <c r="B9" s="10">
        <f>SUM(B5:B8)</f>
        <v>4121349.37</v>
      </c>
      <c r="C9" s="11">
        <f>SUM(C5:C8)</f>
        <v>4945619.244</v>
      </c>
      <c r="D9" s="10">
        <f>SUM(D5:D8)</f>
        <v>4698329.59</v>
      </c>
      <c r="E9" s="12">
        <f>SUM(E5:E8)</f>
        <v>247289.65399999998</v>
      </c>
    </row>
    <row r="10" ht="13.5" thickBot="1">
      <c r="B10" s="1"/>
    </row>
    <row r="11" spans="1:5" ht="21" thickBot="1">
      <c r="A11" s="39" t="s">
        <v>17</v>
      </c>
      <c r="B11" s="40"/>
      <c r="C11" s="40"/>
      <c r="D11" s="40"/>
      <c r="E11" s="41"/>
    </row>
    <row r="12" spans="1:5" ht="13.5" thickBot="1">
      <c r="A12" s="31" t="s">
        <v>7</v>
      </c>
      <c r="B12" s="32" t="s">
        <v>5</v>
      </c>
      <c r="C12" s="33" t="s">
        <v>1</v>
      </c>
      <c r="D12" s="33" t="s">
        <v>3</v>
      </c>
      <c r="E12" s="34" t="s">
        <v>4</v>
      </c>
    </row>
    <row r="13" spans="1:5" ht="12.75">
      <c r="A13" s="27" t="s">
        <v>9</v>
      </c>
      <c r="B13" s="28">
        <v>204313.77</v>
      </c>
      <c r="C13" s="29">
        <f>B13*1.2</f>
        <v>245176.52399999998</v>
      </c>
      <c r="D13" s="29">
        <f>C13*0.95</f>
        <v>232917.69779999997</v>
      </c>
      <c r="E13" s="30">
        <f>C13-D13</f>
        <v>12258.82620000001</v>
      </c>
    </row>
    <row r="14" spans="1:5" ht="12.75">
      <c r="A14" s="7" t="s">
        <v>10</v>
      </c>
      <c r="B14" s="4">
        <v>10977.46</v>
      </c>
      <c r="C14" s="6">
        <f>B14*1.2</f>
        <v>13172.952</v>
      </c>
      <c r="D14" s="6">
        <f aca="true" t="shared" si="0" ref="D14:D19">C14*0.95</f>
        <v>12514.304399999999</v>
      </c>
      <c r="E14" s="15">
        <f aca="true" t="shared" si="1" ref="E14:E19">C14-D14</f>
        <v>658.6476000000002</v>
      </c>
    </row>
    <row r="15" spans="1:5" ht="12.75">
      <c r="A15" s="7" t="s">
        <v>11</v>
      </c>
      <c r="B15" s="4">
        <v>186415.12</v>
      </c>
      <c r="C15" s="6">
        <f>B15*1.2</f>
        <v>223698.144</v>
      </c>
      <c r="D15" s="6">
        <f t="shared" si="0"/>
        <v>212513.23679999998</v>
      </c>
      <c r="E15" s="15">
        <f t="shared" si="1"/>
        <v>11184.907200000016</v>
      </c>
    </row>
    <row r="16" spans="1:5" ht="12.75">
      <c r="A16" s="7" t="s">
        <v>12</v>
      </c>
      <c r="B16" s="4">
        <v>133712.67</v>
      </c>
      <c r="C16" s="6">
        <f>B16*1.2</f>
        <v>160455.204</v>
      </c>
      <c r="D16" s="6">
        <f t="shared" si="0"/>
        <v>152432.44379999998</v>
      </c>
      <c r="E16" s="15">
        <f t="shared" si="1"/>
        <v>8022.760200000019</v>
      </c>
    </row>
    <row r="17" spans="1:5" ht="12.75">
      <c r="A17" s="7" t="s">
        <v>19</v>
      </c>
      <c r="B17" s="16">
        <f>SUM(B13:B16)</f>
        <v>535419.02</v>
      </c>
      <c r="C17" s="5">
        <f>SUM(C13:C16)</f>
        <v>642502.824</v>
      </c>
      <c r="D17" s="6">
        <f t="shared" si="0"/>
        <v>610377.6828</v>
      </c>
      <c r="E17" s="15">
        <f t="shared" si="1"/>
        <v>32125.14120000007</v>
      </c>
    </row>
    <row r="18" spans="1:5" s="3" customFormat="1" ht="12.75">
      <c r="A18" s="17" t="s">
        <v>13</v>
      </c>
      <c r="B18" s="13">
        <v>245646.33</v>
      </c>
      <c r="C18" s="14">
        <f>B18*1.2</f>
        <v>294775.59599999996</v>
      </c>
      <c r="D18" s="14">
        <f t="shared" si="0"/>
        <v>280036.81619999994</v>
      </c>
      <c r="E18" s="18">
        <f t="shared" si="1"/>
        <v>14738.779800000018</v>
      </c>
    </row>
    <row r="19" spans="1:5" ht="13.5" thickBot="1">
      <c r="A19" s="19" t="s">
        <v>6</v>
      </c>
      <c r="B19" s="20">
        <f>B17+B18</f>
        <v>781065.35</v>
      </c>
      <c r="C19" s="21">
        <f>C17+C18</f>
        <v>937278.4199999999</v>
      </c>
      <c r="D19" s="21">
        <f t="shared" si="0"/>
        <v>890414.4989999998</v>
      </c>
      <c r="E19" s="22">
        <f t="shared" si="1"/>
        <v>46863.92100000009</v>
      </c>
    </row>
    <row r="20" spans="1:5" ht="13.5" thickBot="1">
      <c r="A20" s="31" t="s">
        <v>8</v>
      </c>
      <c r="B20" s="32" t="s">
        <v>5</v>
      </c>
      <c r="C20" s="33" t="s">
        <v>1</v>
      </c>
      <c r="D20" s="33" t="s">
        <v>3</v>
      </c>
      <c r="E20" s="34" t="s">
        <v>4</v>
      </c>
    </row>
    <row r="21" spans="1:5" ht="12.75">
      <c r="A21" s="27" t="s">
        <v>9</v>
      </c>
      <c r="B21" s="28">
        <v>260740.29</v>
      </c>
      <c r="C21" s="29">
        <f>B21*1.2</f>
        <v>312888.348</v>
      </c>
      <c r="D21" s="29">
        <f>C21*0.95</f>
        <v>297243.93059999996</v>
      </c>
      <c r="E21" s="30">
        <f>C21-D21</f>
        <v>15644.417400000035</v>
      </c>
    </row>
    <row r="22" spans="1:5" ht="12.75">
      <c r="A22" s="7" t="s">
        <v>10</v>
      </c>
      <c r="B22" s="4">
        <v>14140.41</v>
      </c>
      <c r="C22" s="6">
        <f aca="true" t="shared" si="2" ref="C22:C27">B22*1.2</f>
        <v>16968.492</v>
      </c>
      <c r="D22" s="6">
        <f aca="true" t="shared" si="3" ref="D22:D27">C22*0.95</f>
        <v>16120.067399999998</v>
      </c>
      <c r="E22" s="15">
        <f aca="true" t="shared" si="4" ref="E22:E27">C22-D22</f>
        <v>848.4246000000003</v>
      </c>
    </row>
    <row r="23" spans="1:5" ht="12.75">
      <c r="A23" s="7" t="s">
        <v>11</v>
      </c>
      <c r="B23" s="4">
        <v>302818.29</v>
      </c>
      <c r="C23" s="6">
        <f t="shared" si="2"/>
        <v>363381.948</v>
      </c>
      <c r="D23" s="6">
        <f t="shared" si="3"/>
        <v>345212.85059999995</v>
      </c>
      <c r="E23" s="15">
        <f t="shared" si="4"/>
        <v>18169.097400000028</v>
      </c>
    </row>
    <row r="24" spans="1:5" ht="12.75">
      <c r="A24" s="7" t="s">
        <v>12</v>
      </c>
      <c r="B24" s="4">
        <v>177943.74</v>
      </c>
      <c r="C24" s="6">
        <f t="shared" si="2"/>
        <v>213532.48799999998</v>
      </c>
      <c r="D24" s="6">
        <f t="shared" si="3"/>
        <v>202855.86359999998</v>
      </c>
      <c r="E24" s="15">
        <f t="shared" si="4"/>
        <v>10676.6244</v>
      </c>
    </row>
    <row r="25" spans="1:5" ht="12.75">
      <c r="A25" s="7" t="s">
        <v>20</v>
      </c>
      <c r="B25" s="4">
        <f>SUM(B21:B24)</f>
        <v>755642.73</v>
      </c>
      <c r="C25" s="25">
        <f t="shared" si="2"/>
        <v>906771.276</v>
      </c>
      <c r="D25" s="24">
        <f t="shared" si="3"/>
        <v>861432.7122</v>
      </c>
      <c r="E25" s="26">
        <f t="shared" si="4"/>
        <v>45338.5638</v>
      </c>
    </row>
    <row r="26" spans="1:5" ht="12.75">
      <c r="A26" s="17" t="s">
        <v>13</v>
      </c>
      <c r="B26" s="23">
        <v>369427.27</v>
      </c>
      <c r="C26" s="14">
        <f t="shared" si="2"/>
        <v>443312.724</v>
      </c>
      <c r="D26" s="14">
        <f t="shared" si="3"/>
        <v>421147.0878</v>
      </c>
      <c r="E26" s="18">
        <f t="shared" si="4"/>
        <v>22165.636200000008</v>
      </c>
    </row>
    <row r="27" spans="1:5" ht="13.5" thickBot="1">
      <c r="A27" s="19" t="s">
        <v>6</v>
      </c>
      <c r="B27" s="21">
        <f>B25+B26</f>
        <v>1125070</v>
      </c>
      <c r="C27" s="21">
        <f t="shared" si="2"/>
        <v>1350084</v>
      </c>
      <c r="D27" s="21">
        <f t="shared" si="3"/>
        <v>1282579.8</v>
      </c>
      <c r="E27" s="22">
        <f t="shared" si="4"/>
        <v>67504.19999999995</v>
      </c>
    </row>
    <row r="28" spans="1:5" ht="13.5" thickBot="1">
      <c r="A28" s="31" t="s">
        <v>15</v>
      </c>
      <c r="B28" s="33" t="s">
        <v>5</v>
      </c>
      <c r="C28" s="33" t="s">
        <v>1</v>
      </c>
      <c r="D28" s="33" t="s">
        <v>3</v>
      </c>
      <c r="E28" s="34" t="s">
        <v>4</v>
      </c>
    </row>
    <row r="29" spans="1:5" ht="12.75">
      <c r="A29" s="27" t="s">
        <v>9</v>
      </c>
      <c r="B29" s="28">
        <v>337113.08</v>
      </c>
      <c r="C29" s="29">
        <f>B29*1.2</f>
        <v>404535.696</v>
      </c>
      <c r="D29" s="29">
        <f>C29*0.95</f>
        <v>384308.9112</v>
      </c>
      <c r="E29" s="30">
        <f>C29-D29</f>
        <v>20226.784800000023</v>
      </c>
    </row>
    <row r="30" spans="1:5" ht="12.75">
      <c r="A30" s="7" t="s">
        <v>10</v>
      </c>
      <c r="B30" s="4">
        <v>17787.54</v>
      </c>
      <c r="C30" s="6">
        <f aca="true" t="shared" si="5" ref="C30:C35">B30*1.2</f>
        <v>21345.048</v>
      </c>
      <c r="D30" s="6">
        <f aca="true" t="shared" si="6" ref="D30:D36">C30*0.95</f>
        <v>20277.795599999998</v>
      </c>
      <c r="E30" s="15">
        <f aca="true" t="shared" si="7" ref="E30:E36">C30-D30</f>
        <v>1067.2524000000012</v>
      </c>
    </row>
    <row r="31" spans="1:5" ht="12.75">
      <c r="A31" s="7" t="s">
        <v>11</v>
      </c>
      <c r="B31" s="4">
        <v>336541.67</v>
      </c>
      <c r="C31" s="6">
        <f t="shared" si="5"/>
        <v>403850.00399999996</v>
      </c>
      <c r="D31" s="6">
        <f t="shared" si="6"/>
        <v>383657.50379999995</v>
      </c>
      <c r="E31" s="15">
        <f t="shared" si="7"/>
        <v>20192.50020000001</v>
      </c>
    </row>
    <row r="32" spans="1:5" ht="12.75">
      <c r="A32" s="7" t="s">
        <v>12</v>
      </c>
      <c r="B32" s="4">
        <v>231052.21</v>
      </c>
      <c r="C32" s="6">
        <f t="shared" si="5"/>
        <v>277262.652</v>
      </c>
      <c r="D32" s="6">
        <f t="shared" si="6"/>
        <v>263399.5194</v>
      </c>
      <c r="E32" s="15">
        <f t="shared" si="7"/>
        <v>13863.132600000012</v>
      </c>
    </row>
    <row r="33" spans="1:5" ht="12.75">
      <c r="A33" s="7" t="s">
        <v>21</v>
      </c>
      <c r="B33" s="4">
        <f>SUM(B29:B32)</f>
        <v>922494.5</v>
      </c>
      <c r="C33" s="5">
        <f t="shared" si="5"/>
        <v>1106993.4</v>
      </c>
      <c r="D33" s="24">
        <f t="shared" si="6"/>
        <v>1051643.7299999997</v>
      </c>
      <c r="E33" s="26">
        <f t="shared" si="7"/>
        <v>55349.67000000016</v>
      </c>
    </row>
    <row r="34" spans="1:5" s="3" customFormat="1" ht="12.75">
      <c r="A34" s="17" t="s">
        <v>13</v>
      </c>
      <c r="B34" s="13">
        <v>856418.82</v>
      </c>
      <c r="C34" s="14">
        <f t="shared" si="5"/>
        <v>1027702.5839999999</v>
      </c>
      <c r="D34" s="14">
        <f t="shared" si="6"/>
        <v>976317.4547999998</v>
      </c>
      <c r="E34" s="18">
        <f t="shared" si="7"/>
        <v>51385.12920000008</v>
      </c>
    </row>
    <row r="35" spans="1:5" ht="12.75">
      <c r="A35" s="19" t="s">
        <v>6</v>
      </c>
      <c r="B35" s="20">
        <f>B33+B34</f>
        <v>1778913.3199999998</v>
      </c>
      <c r="C35" s="21">
        <f t="shared" si="5"/>
        <v>2134695.9839999997</v>
      </c>
      <c r="D35" s="21">
        <f t="shared" si="6"/>
        <v>2027961.1847999997</v>
      </c>
      <c r="E35" s="22">
        <f t="shared" si="7"/>
        <v>106734.79920000001</v>
      </c>
    </row>
    <row r="36" spans="1:5" ht="12.75">
      <c r="A36" s="51" t="s">
        <v>22</v>
      </c>
      <c r="B36" s="49"/>
      <c r="C36" s="24">
        <f>C17+C25+C33</f>
        <v>2656267.5</v>
      </c>
      <c r="D36" s="50">
        <f t="shared" si="6"/>
        <v>2523454.125</v>
      </c>
      <c r="E36" s="52">
        <f t="shared" si="7"/>
        <v>132813.375</v>
      </c>
    </row>
    <row r="37" spans="1:5" ht="13.5" thickBot="1">
      <c r="A37" s="53"/>
      <c r="B37" s="54"/>
      <c r="C37" s="54"/>
      <c r="D37" s="54"/>
      <c r="E37" s="55"/>
    </row>
    <row r="38" spans="1:5" ht="18.75" thickBot="1">
      <c r="A38" s="56" t="s">
        <v>23</v>
      </c>
      <c r="B38" s="57"/>
      <c r="C38" s="58">
        <f>C36+C9</f>
        <v>7601886.744</v>
      </c>
      <c r="D38" s="59"/>
      <c r="E38" s="60"/>
    </row>
    <row r="39" spans="2:3" ht="12.75">
      <c r="B39" s="1"/>
      <c r="C39" s="48"/>
    </row>
    <row r="40" ht="12.75">
      <c r="C40" s="48"/>
    </row>
    <row r="41" ht="12.75">
      <c r="C41" s="48"/>
    </row>
  </sheetData>
  <mergeCells count="4">
    <mergeCell ref="A3:E3"/>
    <mergeCell ref="A11:E11"/>
    <mergeCell ref="A1:E2"/>
    <mergeCell ref="A36:B36"/>
  </mergeCells>
  <printOptions/>
  <pageMargins left="2.21" right="1.49" top="0.53" bottom="0.47" header="0.53" footer="0.5"/>
  <pageSetup fitToHeight="1" fitToWidth="1" horizontalDpi="600" verticalDpi="600" orientation="landscape" paperSize="9" r:id="rId1"/>
  <ignoredErrors>
    <ignoredError sqref="C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c.villanova</dc:creator>
  <cp:keywords/>
  <dc:description/>
  <cp:lastModifiedBy>c.villanova</cp:lastModifiedBy>
  <cp:lastPrinted>2008-10-30T11:00:25Z</cp:lastPrinted>
  <dcterms:created xsi:type="dcterms:W3CDTF">2008-10-29T10:02:46Z</dcterms:created>
  <dcterms:modified xsi:type="dcterms:W3CDTF">2008-10-30T11:14:57Z</dcterms:modified>
  <cp:category/>
  <cp:version/>
  <cp:contentType/>
  <cp:contentStatus/>
</cp:coreProperties>
</file>