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0"/>
  </bookViews>
  <sheets>
    <sheet name="luglio" sheetId="1" r:id="rId1"/>
  </sheets>
  <definedNames/>
  <calcPr fullCalcOnLoad="1"/>
</workbook>
</file>

<file path=xl/sharedStrings.xml><?xml version="1.0" encoding="utf-8"?>
<sst xmlns="http://schemas.openxmlformats.org/spreadsheetml/2006/main" count="74" uniqueCount="71">
  <si>
    <t>N.</t>
  </si>
  <si>
    <t>Cognome</t>
  </si>
  <si>
    <t>Nome</t>
  </si>
  <si>
    <t>Comune di nascita</t>
  </si>
  <si>
    <t>Data di nascita</t>
  </si>
  <si>
    <t>Indirizzo</t>
  </si>
  <si>
    <t>C.F.</t>
  </si>
  <si>
    <t>Iban</t>
  </si>
  <si>
    <t>H</t>
  </si>
  <si>
    <t>Rimborso lordo</t>
  </si>
  <si>
    <t>Rimborso lordo FSE</t>
  </si>
  <si>
    <t>Rimborso lordo LAV</t>
  </si>
  <si>
    <t>Rimborso lordo REG</t>
  </si>
  <si>
    <t>Rimborso al netto di ritenuta d'acconto</t>
  </si>
  <si>
    <t>Rimborso al netto di ritenuta d'acconto quota FSE</t>
  </si>
  <si>
    <t>Rimborso al netto di ritenuta d'acconto quota lav</t>
  </si>
  <si>
    <t>Rimborso al netto di ritenuta d'acconto quota reg</t>
  </si>
  <si>
    <t>Ritenuta d'Acconto</t>
  </si>
  <si>
    <t>R.A. FSE</t>
  </si>
  <si>
    <t>R.A. LAV</t>
  </si>
  <si>
    <t>R.A. REG</t>
  </si>
  <si>
    <t>Rimborso lordo  + Irap 8,50%</t>
  </si>
  <si>
    <t>Irap</t>
  </si>
  <si>
    <t>Irap FSE</t>
  </si>
  <si>
    <t>Irap LAV</t>
  </si>
  <si>
    <t>Irap REG</t>
  </si>
  <si>
    <t xml:space="preserve">ANTONUCCI </t>
  </si>
  <si>
    <t>STEFANO</t>
  </si>
  <si>
    <t>ROMA</t>
  </si>
  <si>
    <t>NTNSFN61D09H501L</t>
  </si>
  <si>
    <t>IT07G0606573060000010060528</t>
  </si>
  <si>
    <t>BONGIOVANNI</t>
  </si>
  <si>
    <t>ANNAMARIA</t>
  </si>
  <si>
    <t>MILAZZO</t>
  </si>
  <si>
    <t>BNGNMR71B66F206K</t>
  </si>
  <si>
    <t>IT52Y0617505065000000212980</t>
  </si>
  <si>
    <t>CASTELLANI</t>
  </si>
  <si>
    <t>SUSANNA</t>
  </si>
  <si>
    <t>CSTSNN61B45H501L</t>
  </si>
  <si>
    <t>IT09L0306905078100000002331</t>
  </si>
  <si>
    <t xml:space="preserve">CONTINO </t>
  </si>
  <si>
    <t>LETIZIA</t>
  </si>
  <si>
    <t>ASMARA</t>
  </si>
  <si>
    <t>CNTLTZ61C43Z315E</t>
  </si>
  <si>
    <t>IT97K0510422000CC0160050304</t>
  </si>
  <si>
    <t xml:space="preserve">DI PIETRO </t>
  </si>
  <si>
    <t>ROSARIA</t>
  </si>
  <si>
    <t>FANO ADRIANO</t>
  </si>
  <si>
    <t>DPTRSR53H54D489O</t>
  </si>
  <si>
    <t>IT66Z0312703249000000050048</t>
  </si>
  <si>
    <t>RONCA</t>
  </si>
  <si>
    <t>ENRICO</t>
  </si>
  <si>
    <t>NAPOLI</t>
  </si>
  <si>
    <t>RNCNRC72B03G863J</t>
  </si>
  <si>
    <t>IT61G0306905068000006610732</t>
  </si>
  <si>
    <t>TIRACORRENDO</t>
  </si>
  <si>
    <t>VILLELMA</t>
  </si>
  <si>
    <t>TRCVLL59S62H501H</t>
  </si>
  <si>
    <t>IT19C0100503202000000012526</t>
  </si>
  <si>
    <t>UZZOLI</t>
  </si>
  <si>
    <t>DANIELA</t>
  </si>
  <si>
    <t>ZZLDNL71P64H501M</t>
  </si>
  <si>
    <t>IT32N0760103200000060460383</t>
  </si>
  <si>
    <t>VIA P. BENEDETTO SPILA 104- 00126 ROMA</t>
  </si>
  <si>
    <t>V. MADONNA DI FATIMA 28- 00147 ROMA</t>
  </si>
  <si>
    <t>VIA EDMONDO FUSCIARDI 1-00152 ROMA</t>
  </si>
  <si>
    <t>VIA BEPPE FENOGLIO 15 SC. H/14- 00143 ROMA</t>
  </si>
  <si>
    <t>VIA E. JENNER 42/B5 - 00151 ROMA</t>
  </si>
  <si>
    <t>VIA AMMIRAGLIO DEL BONO 56 - 00122 OSTIA LIDO ROMA</t>
  </si>
  <si>
    <t>VIA DELLA PISANA 370 PAL. A/1 - 00163 ROMA</t>
  </si>
  <si>
    <t>P.ZZA ILIA PEIKOV 18 --00173 ROMA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</si>
</sst>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5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color indexed="8"/>
      <name val="Calibri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14" fontId="4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2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tabSelected="1" workbookViewId="0" topLeftCell="G1">
      <selection activeCell="X17" sqref="X17"/>
    </sheetView>
  </sheetViews>
  <sheetFormatPr defaultColWidth="9.140625" defaultRowHeight="12.75"/>
  <cols>
    <col min="1" max="1" width="2.57421875" style="13" bestFit="1" customWidth="1"/>
    <col min="2" max="2" width="15.00390625" style="13" bestFit="1" customWidth="1"/>
    <col min="3" max="3" width="10.57421875" style="13" bestFit="1" customWidth="1"/>
    <col min="4" max="4" width="9.57421875" style="13" bestFit="1" customWidth="1"/>
    <col min="5" max="5" width="9.8515625" style="13" customWidth="1"/>
    <col min="6" max="6" width="26.57421875" style="13" bestFit="1" customWidth="1"/>
    <col min="7" max="7" width="18.8515625" style="13" customWidth="1"/>
    <col min="8" max="8" width="28.7109375" style="13" bestFit="1" customWidth="1"/>
    <col min="9" max="9" width="3.00390625" style="13" bestFit="1" customWidth="1"/>
    <col min="10" max="13" width="8.8515625" style="13" bestFit="1" customWidth="1"/>
    <col min="14" max="15" width="9.00390625" style="13" bestFit="1" customWidth="1"/>
    <col min="16" max="16" width="8.8515625" style="13" customWidth="1"/>
    <col min="17" max="17" width="9.00390625" style="13" bestFit="1" customWidth="1"/>
    <col min="18" max="18" width="9.140625" style="13" customWidth="1"/>
    <col min="19" max="19" width="7.57421875" style="13" bestFit="1" customWidth="1"/>
    <col min="20" max="21" width="7.8515625" style="13" bestFit="1" customWidth="1"/>
    <col min="22" max="22" width="8.8515625" style="13" bestFit="1" customWidth="1"/>
    <col min="23" max="23" width="6.00390625" style="13" bestFit="1" customWidth="1"/>
    <col min="24" max="24" width="7.57421875" style="13" customWidth="1"/>
    <col min="25" max="26" width="7.8515625" style="13" bestFit="1" customWidth="1"/>
    <col min="27" max="16384" width="9.140625" style="13" customWidth="1"/>
  </cols>
  <sheetData>
    <row r="1" spans="1:26" s="4" customFormat="1" ht="7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3" t="s">
        <v>14</v>
      </c>
      <c r="P1" s="3" t="s">
        <v>15</v>
      </c>
      <c r="Q1" s="3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2" t="s">
        <v>23</v>
      </c>
      <c r="Y1" s="2" t="s">
        <v>24</v>
      </c>
      <c r="Z1" s="2" t="s">
        <v>25</v>
      </c>
    </row>
    <row r="2" spans="1:26" ht="24">
      <c r="A2" s="5">
        <v>1</v>
      </c>
      <c r="B2" s="6" t="s">
        <v>26</v>
      </c>
      <c r="C2" s="7" t="s">
        <v>27</v>
      </c>
      <c r="D2" s="7" t="s">
        <v>28</v>
      </c>
      <c r="E2" s="8">
        <v>22380</v>
      </c>
      <c r="F2" s="9" t="s">
        <v>63</v>
      </c>
      <c r="G2" s="9" t="s">
        <v>29</v>
      </c>
      <c r="H2" s="10" t="s">
        <v>30</v>
      </c>
      <c r="I2" s="11">
        <v>36</v>
      </c>
      <c r="J2" s="5">
        <v>150</v>
      </c>
      <c r="K2" s="5">
        <v>75</v>
      </c>
      <c r="L2" s="5">
        <f aca="true" t="shared" si="0" ref="L2:L9">+ROUND(J2*48.36037153965%,2)</f>
        <v>72.54</v>
      </c>
      <c r="M2" s="5">
        <f aca="true" t="shared" si="1" ref="M2:M9">+ROUND(J2*1.63962846035%,2)</f>
        <v>2.46</v>
      </c>
      <c r="N2" s="5">
        <f aca="true" t="shared" si="2" ref="N2:N9">+J2-R2</f>
        <v>120</v>
      </c>
      <c r="O2" s="5">
        <v>60</v>
      </c>
      <c r="P2" s="5">
        <f aca="true" t="shared" si="3" ref="P2:P9">+L2-T2</f>
        <v>58.03000000000001</v>
      </c>
      <c r="Q2" s="5">
        <f aca="true" t="shared" si="4" ref="Q2:Q7">+ROUND(N2*1.63962846035%,2)</f>
        <v>1.97</v>
      </c>
      <c r="R2" s="5">
        <f aca="true" t="shared" si="5" ref="R2:R9">+J2*20%</f>
        <v>30</v>
      </c>
      <c r="S2" s="5">
        <v>15</v>
      </c>
      <c r="T2" s="5">
        <f aca="true" t="shared" si="6" ref="T2:T8">+ROUND(R2*48.36037153965%,2)</f>
        <v>14.51</v>
      </c>
      <c r="U2" s="5">
        <f aca="true" t="shared" si="7" ref="U2:U8">+ROUND(R2*1.63962846035%,2)</f>
        <v>0.49</v>
      </c>
      <c r="V2" s="5">
        <f aca="true" t="shared" si="8" ref="V2:V9">+J2+(J2*8.5%)</f>
        <v>162.75</v>
      </c>
      <c r="W2" s="5">
        <f aca="true" t="shared" si="9" ref="W2:W9">+J2*8.5%</f>
        <v>12.750000000000002</v>
      </c>
      <c r="X2" s="12">
        <v>6.37</v>
      </c>
      <c r="Y2" s="12">
        <f>+ROUND(W2*48.36037153965%,2)</f>
        <v>6.17</v>
      </c>
      <c r="Z2" s="12">
        <f aca="true" t="shared" si="10" ref="Z2:Z9">+ROUND(W2*1.63962846035%,2)</f>
        <v>0.21</v>
      </c>
    </row>
    <row r="3" spans="1:26" ht="24">
      <c r="A3" s="5">
        <v>2</v>
      </c>
      <c r="B3" s="14" t="s">
        <v>31</v>
      </c>
      <c r="C3" s="11" t="s">
        <v>32</v>
      </c>
      <c r="D3" s="11" t="s">
        <v>33</v>
      </c>
      <c r="E3" s="15">
        <v>25990</v>
      </c>
      <c r="F3" s="16" t="s">
        <v>64</v>
      </c>
      <c r="G3" s="16" t="s">
        <v>34</v>
      </c>
      <c r="H3" s="10" t="s">
        <v>35</v>
      </c>
      <c r="I3" s="11">
        <v>36</v>
      </c>
      <c r="J3" s="5">
        <v>150</v>
      </c>
      <c r="K3" s="5">
        <v>75</v>
      </c>
      <c r="L3" s="5">
        <f t="shared" si="0"/>
        <v>72.54</v>
      </c>
      <c r="M3" s="5">
        <f t="shared" si="1"/>
        <v>2.46</v>
      </c>
      <c r="N3" s="5">
        <f t="shared" si="2"/>
        <v>120</v>
      </c>
      <c r="O3" s="5">
        <v>60</v>
      </c>
      <c r="P3" s="5">
        <f t="shared" si="3"/>
        <v>58.03000000000001</v>
      </c>
      <c r="Q3" s="5">
        <f t="shared" si="4"/>
        <v>1.97</v>
      </c>
      <c r="R3" s="5">
        <f t="shared" si="5"/>
        <v>30</v>
      </c>
      <c r="S3" s="5">
        <v>15</v>
      </c>
      <c r="T3" s="5">
        <f t="shared" si="6"/>
        <v>14.51</v>
      </c>
      <c r="U3" s="5">
        <f t="shared" si="7"/>
        <v>0.49</v>
      </c>
      <c r="V3" s="5">
        <f t="shared" si="8"/>
        <v>162.75</v>
      </c>
      <c r="W3" s="5">
        <f t="shared" si="9"/>
        <v>12.750000000000002</v>
      </c>
      <c r="X3" s="12">
        <v>6.37</v>
      </c>
      <c r="Y3" s="12">
        <f>+ROUND(W3*48.36037153965%,2)</f>
        <v>6.17</v>
      </c>
      <c r="Z3" s="12">
        <f t="shared" si="10"/>
        <v>0.21</v>
      </c>
    </row>
    <row r="4" spans="1:26" ht="24">
      <c r="A4" s="5">
        <v>3</v>
      </c>
      <c r="B4" s="14" t="s">
        <v>36</v>
      </c>
      <c r="C4" s="11" t="s">
        <v>37</v>
      </c>
      <c r="D4" s="11" t="s">
        <v>28</v>
      </c>
      <c r="E4" s="15">
        <v>22317</v>
      </c>
      <c r="F4" s="9" t="s">
        <v>65</v>
      </c>
      <c r="G4" s="16" t="s">
        <v>38</v>
      </c>
      <c r="H4" s="10" t="s">
        <v>39</v>
      </c>
      <c r="I4" s="17">
        <v>36</v>
      </c>
      <c r="J4" s="5">
        <v>150</v>
      </c>
      <c r="K4" s="5">
        <v>75</v>
      </c>
      <c r="L4" s="5">
        <f t="shared" si="0"/>
        <v>72.54</v>
      </c>
      <c r="M4" s="5">
        <f t="shared" si="1"/>
        <v>2.46</v>
      </c>
      <c r="N4" s="5">
        <f t="shared" si="2"/>
        <v>120</v>
      </c>
      <c r="O4" s="5">
        <v>60</v>
      </c>
      <c r="P4" s="5">
        <f t="shared" si="3"/>
        <v>58.03000000000001</v>
      </c>
      <c r="Q4" s="5">
        <f t="shared" si="4"/>
        <v>1.97</v>
      </c>
      <c r="R4" s="5">
        <f t="shared" si="5"/>
        <v>30</v>
      </c>
      <c r="S4" s="5">
        <v>15</v>
      </c>
      <c r="T4" s="5">
        <f t="shared" si="6"/>
        <v>14.51</v>
      </c>
      <c r="U4" s="5">
        <f t="shared" si="7"/>
        <v>0.49</v>
      </c>
      <c r="V4" s="5">
        <f t="shared" si="8"/>
        <v>162.75</v>
      </c>
      <c r="W4" s="5">
        <f t="shared" si="9"/>
        <v>12.750000000000002</v>
      </c>
      <c r="X4" s="12">
        <v>6.37</v>
      </c>
      <c r="Y4" s="12">
        <f>+ROUND(W4*48.36037153965%,2)</f>
        <v>6.17</v>
      </c>
      <c r="Z4" s="12">
        <f t="shared" si="10"/>
        <v>0.21</v>
      </c>
    </row>
    <row r="5" spans="1:26" ht="24">
      <c r="A5" s="5">
        <v>4</v>
      </c>
      <c r="B5" s="14" t="s">
        <v>40</v>
      </c>
      <c r="C5" s="11" t="s">
        <v>41</v>
      </c>
      <c r="D5" s="11" t="s">
        <v>42</v>
      </c>
      <c r="E5" s="15">
        <v>22343</v>
      </c>
      <c r="F5" s="9" t="s">
        <v>66</v>
      </c>
      <c r="G5" s="16" t="s">
        <v>43</v>
      </c>
      <c r="H5" s="26" t="s">
        <v>44</v>
      </c>
      <c r="I5" s="11">
        <v>36</v>
      </c>
      <c r="J5" s="5">
        <v>150</v>
      </c>
      <c r="K5" s="5">
        <v>75</v>
      </c>
      <c r="L5" s="5">
        <f t="shared" si="0"/>
        <v>72.54</v>
      </c>
      <c r="M5" s="5">
        <f t="shared" si="1"/>
        <v>2.46</v>
      </c>
      <c r="N5" s="5">
        <f t="shared" si="2"/>
        <v>120</v>
      </c>
      <c r="O5" s="5">
        <v>60</v>
      </c>
      <c r="P5" s="5">
        <f t="shared" si="3"/>
        <v>58.03000000000001</v>
      </c>
      <c r="Q5" s="5">
        <f t="shared" si="4"/>
        <v>1.97</v>
      </c>
      <c r="R5" s="5">
        <f t="shared" si="5"/>
        <v>30</v>
      </c>
      <c r="S5" s="5">
        <v>15</v>
      </c>
      <c r="T5" s="5">
        <f t="shared" si="6"/>
        <v>14.51</v>
      </c>
      <c r="U5" s="5">
        <f t="shared" si="7"/>
        <v>0.49</v>
      </c>
      <c r="V5" s="5">
        <f t="shared" si="8"/>
        <v>162.75</v>
      </c>
      <c r="W5" s="5">
        <f t="shared" si="9"/>
        <v>12.750000000000002</v>
      </c>
      <c r="X5" s="12">
        <v>6.38</v>
      </c>
      <c r="Y5" s="12">
        <v>6.16</v>
      </c>
      <c r="Z5" s="12">
        <f t="shared" si="10"/>
        <v>0.21</v>
      </c>
    </row>
    <row r="6" spans="1:26" ht="24">
      <c r="A6" s="5">
        <v>5</v>
      </c>
      <c r="B6" s="18" t="s">
        <v>45</v>
      </c>
      <c r="C6" s="19" t="s">
        <v>46</v>
      </c>
      <c r="D6" s="19" t="s">
        <v>47</v>
      </c>
      <c r="E6" s="20">
        <v>19524</v>
      </c>
      <c r="F6" s="9" t="s">
        <v>67</v>
      </c>
      <c r="G6" s="21" t="s">
        <v>48</v>
      </c>
      <c r="H6" s="10" t="s">
        <v>49</v>
      </c>
      <c r="I6" s="11">
        <v>36</v>
      </c>
      <c r="J6" s="5">
        <v>150</v>
      </c>
      <c r="K6" s="5">
        <v>75</v>
      </c>
      <c r="L6" s="5">
        <f t="shared" si="0"/>
        <v>72.54</v>
      </c>
      <c r="M6" s="5">
        <f t="shared" si="1"/>
        <v>2.46</v>
      </c>
      <c r="N6" s="5">
        <f t="shared" si="2"/>
        <v>120</v>
      </c>
      <c r="O6" s="5">
        <v>60</v>
      </c>
      <c r="P6" s="5">
        <f t="shared" si="3"/>
        <v>58.03000000000001</v>
      </c>
      <c r="Q6" s="5">
        <f t="shared" si="4"/>
        <v>1.97</v>
      </c>
      <c r="R6" s="5">
        <f t="shared" si="5"/>
        <v>30</v>
      </c>
      <c r="S6" s="5">
        <v>15</v>
      </c>
      <c r="T6" s="5">
        <f t="shared" si="6"/>
        <v>14.51</v>
      </c>
      <c r="U6" s="5">
        <f t="shared" si="7"/>
        <v>0.49</v>
      </c>
      <c r="V6" s="5">
        <f t="shared" si="8"/>
        <v>162.75</v>
      </c>
      <c r="W6" s="5">
        <f t="shared" si="9"/>
        <v>12.750000000000002</v>
      </c>
      <c r="X6" s="12">
        <v>6.38</v>
      </c>
      <c r="Y6" s="12">
        <v>6.16</v>
      </c>
      <c r="Z6" s="12">
        <f t="shared" si="10"/>
        <v>0.21</v>
      </c>
    </row>
    <row r="7" spans="1:26" ht="24">
      <c r="A7" s="5">
        <v>6</v>
      </c>
      <c r="B7" s="6" t="s">
        <v>50</v>
      </c>
      <c r="C7" s="7" t="s">
        <v>51</v>
      </c>
      <c r="D7" s="7" t="s">
        <v>52</v>
      </c>
      <c r="E7" s="8">
        <v>26332</v>
      </c>
      <c r="F7" s="9" t="s">
        <v>68</v>
      </c>
      <c r="G7" s="9" t="s">
        <v>53</v>
      </c>
      <c r="H7" s="10" t="s">
        <v>54</v>
      </c>
      <c r="I7" s="11">
        <v>30</v>
      </c>
      <c r="J7" s="5">
        <v>125</v>
      </c>
      <c r="K7" s="5">
        <v>62.5</v>
      </c>
      <c r="L7" s="5">
        <f t="shared" si="0"/>
        <v>60.45</v>
      </c>
      <c r="M7" s="5">
        <f t="shared" si="1"/>
        <v>2.05</v>
      </c>
      <c r="N7" s="5">
        <f t="shared" si="2"/>
        <v>100</v>
      </c>
      <c r="O7" s="5">
        <v>50</v>
      </c>
      <c r="P7" s="5">
        <f t="shared" si="3"/>
        <v>48.36</v>
      </c>
      <c r="Q7" s="5">
        <f t="shared" si="4"/>
        <v>1.64</v>
      </c>
      <c r="R7" s="5">
        <f t="shared" si="5"/>
        <v>25</v>
      </c>
      <c r="S7" s="5">
        <v>12.5</v>
      </c>
      <c r="T7" s="5">
        <f t="shared" si="6"/>
        <v>12.09</v>
      </c>
      <c r="U7" s="5">
        <f t="shared" si="7"/>
        <v>0.41</v>
      </c>
      <c r="V7" s="12">
        <f t="shared" si="8"/>
        <v>135.625</v>
      </c>
      <c r="W7" s="12">
        <f t="shared" si="9"/>
        <v>10.625</v>
      </c>
      <c r="X7" s="12">
        <v>5.3125</v>
      </c>
      <c r="Y7" s="12">
        <v>5.15</v>
      </c>
      <c r="Z7" s="12">
        <f t="shared" si="10"/>
        <v>0.17</v>
      </c>
    </row>
    <row r="8" spans="1:26" ht="24">
      <c r="A8" s="5">
        <v>7</v>
      </c>
      <c r="B8" s="22" t="s">
        <v>55</v>
      </c>
      <c r="C8" s="17" t="s">
        <v>56</v>
      </c>
      <c r="D8" s="17" t="s">
        <v>28</v>
      </c>
      <c r="E8" s="23">
        <v>21876</v>
      </c>
      <c r="F8" s="9" t="s">
        <v>69</v>
      </c>
      <c r="G8" s="24" t="s">
        <v>57</v>
      </c>
      <c r="H8" s="10" t="s">
        <v>58</v>
      </c>
      <c r="I8" s="11">
        <v>36</v>
      </c>
      <c r="J8" s="5">
        <v>150</v>
      </c>
      <c r="K8" s="5">
        <v>75</v>
      </c>
      <c r="L8" s="5">
        <f t="shared" si="0"/>
        <v>72.54</v>
      </c>
      <c r="M8" s="5">
        <f t="shared" si="1"/>
        <v>2.46</v>
      </c>
      <c r="N8" s="5">
        <f t="shared" si="2"/>
        <v>120</v>
      </c>
      <c r="O8" s="5">
        <v>60</v>
      </c>
      <c r="P8" s="5">
        <f t="shared" si="3"/>
        <v>58.03000000000001</v>
      </c>
      <c r="Q8" s="5">
        <v>1.97</v>
      </c>
      <c r="R8" s="5">
        <f t="shared" si="5"/>
        <v>30</v>
      </c>
      <c r="S8" s="5">
        <v>15</v>
      </c>
      <c r="T8" s="5">
        <f t="shared" si="6"/>
        <v>14.51</v>
      </c>
      <c r="U8" s="5">
        <f t="shared" si="7"/>
        <v>0.49</v>
      </c>
      <c r="V8" s="5">
        <f t="shared" si="8"/>
        <v>162.75</v>
      </c>
      <c r="W8" s="5">
        <f t="shared" si="9"/>
        <v>12.750000000000002</v>
      </c>
      <c r="X8" s="12">
        <v>6.38</v>
      </c>
      <c r="Y8" s="12">
        <v>6.16</v>
      </c>
      <c r="Z8" s="12">
        <f t="shared" si="10"/>
        <v>0.21</v>
      </c>
    </row>
    <row r="9" spans="1:26" ht="24">
      <c r="A9" s="5">
        <v>8</v>
      </c>
      <c r="B9" s="25" t="s">
        <v>59</v>
      </c>
      <c r="C9" s="26" t="s">
        <v>60</v>
      </c>
      <c r="D9" s="26" t="s">
        <v>28</v>
      </c>
      <c r="E9" s="27">
        <v>26200</v>
      </c>
      <c r="F9" s="9" t="s">
        <v>70</v>
      </c>
      <c r="G9" s="16" t="s">
        <v>61</v>
      </c>
      <c r="H9" s="10" t="s">
        <v>62</v>
      </c>
      <c r="I9" s="11">
        <v>36</v>
      </c>
      <c r="J9" s="26">
        <v>150</v>
      </c>
      <c r="K9" s="5">
        <v>75</v>
      </c>
      <c r="L9" s="5">
        <f t="shared" si="0"/>
        <v>72.54</v>
      </c>
      <c r="M9" s="5">
        <f t="shared" si="1"/>
        <v>2.46</v>
      </c>
      <c r="N9" s="5">
        <f t="shared" si="2"/>
        <v>120</v>
      </c>
      <c r="O9" s="5">
        <v>60</v>
      </c>
      <c r="P9" s="5">
        <f t="shared" si="3"/>
        <v>58.040000000000006</v>
      </c>
      <c r="Q9" s="5">
        <v>1.96</v>
      </c>
      <c r="R9" s="5">
        <f t="shared" si="5"/>
        <v>30</v>
      </c>
      <c r="S9" s="5">
        <v>15</v>
      </c>
      <c r="T9" s="5">
        <v>14.5</v>
      </c>
      <c r="U9" s="5">
        <v>0.5</v>
      </c>
      <c r="V9" s="5">
        <f t="shared" si="8"/>
        <v>162.75</v>
      </c>
      <c r="W9" s="5">
        <f t="shared" si="9"/>
        <v>12.750000000000002</v>
      </c>
      <c r="X9" s="12">
        <v>6.38</v>
      </c>
      <c r="Y9" s="12">
        <v>6.16</v>
      </c>
      <c r="Z9" s="12">
        <f t="shared" si="10"/>
        <v>0.21</v>
      </c>
    </row>
    <row r="10" spans="10:26" ht="12">
      <c r="J10" s="28">
        <f aca="true" t="shared" si="11" ref="J10:Z10">SUM(J2:J9)</f>
        <v>1175</v>
      </c>
      <c r="K10" s="28">
        <f t="shared" si="11"/>
        <v>587.5</v>
      </c>
      <c r="L10" s="28">
        <f t="shared" si="11"/>
        <v>568.23</v>
      </c>
      <c r="M10" s="28">
        <f t="shared" si="11"/>
        <v>19.270000000000003</v>
      </c>
      <c r="N10" s="28">
        <f t="shared" si="11"/>
        <v>940</v>
      </c>
      <c r="O10" s="28">
        <f t="shared" si="11"/>
        <v>470</v>
      </c>
      <c r="P10" s="28">
        <f t="shared" si="11"/>
        <v>454.5800000000001</v>
      </c>
      <c r="Q10" s="28">
        <f t="shared" si="11"/>
        <v>15.420000000000002</v>
      </c>
      <c r="R10" s="28">
        <f t="shared" si="11"/>
        <v>235</v>
      </c>
      <c r="S10" s="28">
        <f t="shared" si="11"/>
        <v>117.5</v>
      </c>
      <c r="T10" s="28">
        <f t="shared" si="11"/>
        <v>113.65</v>
      </c>
      <c r="U10" s="28">
        <f t="shared" si="11"/>
        <v>3.8500000000000005</v>
      </c>
      <c r="V10" s="29">
        <f t="shared" si="11"/>
        <v>1274.875</v>
      </c>
      <c r="W10" s="29">
        <f t="shared" si="11"/>
        <v>99.875</v>
      </c>
      <c r="X10" s="29">
        <f t="shared" si="11"/>
        <v>49.9425</v>
      </c>
      <c r="Y10" s="29">
        <f t="shared" si="11"/>
        <v>48.3</v>
      </c>
      <c r="Z10" s="29">
        <f t="shared" si="11"/>
        <v>1.64</v>
      </c>
    </row>
    <row r="13" ht="12.75">
      <c r="H13"/>
    </row>
    <row r="14" spans="8:24" ht="12.75">
      <c r="H14" s="30"/>
      <c r="W14" s="31"/>
      <c r="X14" s="31"/>
    </row>
    <row r="15" spans="8:26" ht="12.75">
      <c r="H15"/>
      <c r="I15"/>
      <c r="P15" s="31"/>
      <c r="Q15" s="31"/>
      <c r="S15" s="31"/>
      <c r="T15" s="31"/>
      <c r="U15" s="31"/>
      <c r="X15" s="31"/>
      <c r="Y15" s="31"/>
      <c r="Z15" s="31"/>
    </row>
    <row r="16" spans="8:9" ht="12.75">
      <c r="H16" s="30"/>
      <c r="I16"/>
    </row>
    <row r="17" spans="8:9" ht="12.75">
      <c r="H17" s="30"/>
      <c r="I17"/>
    </row>
  </sheetData>
  <printOptions/>
  <pageMargins left="0.75" right="0.75" top="1" bottom="1" header="0.5" footer="0.5"/>
  <pageSetup fitToHeight="1" fitToWidth="1" horizontalDpi="600" verticalDpi="600" orientation="landscape" paperSize="9" scale="49" r:id="rId1"/>
  <headerFooter alignWithMargins="0">
    <oddHeader>&amp;RAllegato 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f.pappa</dc:creator>
  <cp:keywords/>
  <dc:description/>
  <cp:lastModifiedBy>f.pappa</cp:lastModifiedBy>
  <cp:lastPrinted>2010-08-09T08:06:28Z</cp:lastPrinted>
  <dcterms:created xsi:type="dcterms:W3CDTF">2010-07-22T10:11:41Z</dcterms:created>
  <dcterms:modified xsi:type="dcterms:W3CDTF">2010-08-09T08:07:10Z</dcterms:modified>
  <cp:category/>
  <cp:version/>
  <cp:contentType/>
  <cp:contentStatus/>
</cp:coreProperties>
</file>