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dattabilita' quarto periodo" sheetId="1" r:id="rId1"/>
  </sheets>
  <definedNames>
    <definedName name="_xlnm.Print_Area" localSheetId="0">'Adattabilita'' quarto periodo'!$A$1:$J$284</definedName>
  </definedNames>
  <calcPr fullCalcOnLoad="1"/>
</workbook>
</file>

<file path=xl/sharedStrings.xml><?xml version="1.0" encoding="utf-8"?>
<sst xmlns="http://schemas.openxmlformats.org/spreadsheetml/2006/main" count="611" uniqueCount="105">
  <si>
    <t>Cca 100202</t>
  </si>
  <si>
    <t>Titolo</t>
  </si>
  <si>
    <t>Proponente</t>
  </si>
  <si>
    <t>Cod.</t>
  </si>
  <si>
    <t>Impegni FSE</t>
  </si>
  <si>
    <t>Impegni LAV</t>
  </si>
  <si>
    <t>Impegni REG</t>
  </si>
  <si>
    <t>Ob. Sp.</t>
  </si>
  <si>
    <t>N. Pr.</t>
  </si>
  <si>
    <t>articolo FSE</t>
  </si>
  <si>
    <t>articolo LAV</t>
  </si>
  <si>
    <t>articolo REG</t>
  </si>
  <si>
    <t>Azioni</t>
  </si>
  <si>
    <t>Form</t>
  </si>
  <si>
    <t>Totali</t>
  </si>
  <si>
    <t>Riepilogo impegni</t>
  </si>
  <si>
    <t>Capitolo PORADA</t>
  </si>
  <si>
    <t>Ob. 449  e.f. 2009</t>
  </si>
  <si>
    <t>"a"</t>
  </si>
  <si>
    <t>No Form</t>
  </si>
  <si>
    <t>Finanziamento</t>
  </si>
  <si>
    <t>"c"</t>
  </si>
  <si>
    <t>Totale Generale</t>
  </si>
  <si>
    <t xml:space="preserve">Progetti della Linea 1 ammessi a finanziamento </t>
  </si>
  <si>
    <t>Segue Progetti della Linea 1 ammessi a finanziamento</t>
  </si>
  <si>
    <t xml:space="preserve">Segue Progetti della Linea 1 ammessi a finanziamento </t>
  </si>
  <si>
    <t>POR - Programma Operativo del Fondo Sociale Europeo - Obiettivo 2 - Competitività regionale e Occupazione Regione Lazio 2007 / 2013 
PET - Piano Esecutivo Triennale Provincia di Roma 2008 / 2010  Asse “I” - Adattabilità  - Obiettivi Specifici “a” e “c”
Avviso Pubblico “A” - per la presentazione di proposte progettuali finalizzate allo Sviluppo della Formazione Continua e Competitività delle Imprese “Formazione Lavoratori Occupati”  -  D.D. R.U. n. 8102 del 18/12/2008; D.D. R.U. n. 2931 del 8/05/2009 e D.D. R.U. n. 8399 del  7/12/2009 
5° periodo</t>
  </si>
  <si>
    <t xml:space="preserve">Progetti della Linea 3 ammessi a finanziamento </t>
  </si>
  <si>
    <t xml:space="preserve">Progetti della Linea 4 ammessi a finanziamento </t>
  </si>
  <si>
    <t xml:space="preserve">Segue progetti della Linea 4 ammessi a finanziamento </t>
  </si>
  <si>
    <t xml:space="preserve">Progetti della Linea 7 ammessi a finanziamento </t>
  </si>
  <si>
    <t xml:space="preserve">Segue Progetti della Linea 7 ammessi a finanziamento </t>
  </si>
  <si>
    <t xml:space="preserve">Progetti della Linea 10 ammessi a finanziamento </t>
  </si>
  <si>
    <t>OCC5az07</t>
  </si>
  <si>
    <t>Innova S.p.A.</t>
  </si>
  <si>
    <t>Innovarsi nella continuità: come raggiungere uno standard elevato attraverso una vendita moderna per posizionarsi in maniera adeguata rispetto alla crisi di fine decennio. Corso di formazione sulle moderne tecniche di vendita e comunicazione</t>
  </si>
  <si>
    <t>Ob. 449  e.f. 2010</t>
  </si>
  <si>
    <t>OCC5az32</t>
  </si>
  <si>
    <t>Società Sidim s.r.l.</t>
  </si>
  <si>
    <t>Training inn progres edizione 1</t>
  </si>
  <si>
    <t>OCC5az38</t>
  </si>
  <si>
    <t>ATS: Alosys S.p.A. - Consorzio Ro.Ma</t>
  </si>
  <si>
    <t>Percorso avanzato su gestione reti TLC</t>
  </si>
  <si>
    <t>OCC5az42</t>
  </si>
  <si>
    <t>Key biz s.r.l.</t>
  </si>
  <si>
    <t>Sistemista Unix</t>
  </si>
  <si>
    <t>OCC5az47</t>
  </si>
  <si>
    <t>ATS: Giunone S.p.A. - SAI s.r.l.</t>
  </si>
  <si>
    <t>Gestione e implementazione di sistemi sap for healthcare</t>
  </si>
  <si>
    <t>OCC5az70</t>
  </si>
  <si>
    <t>ATS:Romana Servizi-E.N.A.I.P. LAZIO</t>
  </si>
  <si>
    <t>Corso di aggiornamento per camerieri di sala</t>
  </si>
  <si>
    <t>OCC5az75</t>
  </si>
  <si>
    <t>Sose società per gli studi di settore S.p.A.</t>
  </si>
  <si>
    <t>Office automation in azienda: excel avanzato</t>
  </si>
  <si>
    <t>OCC5az76</t>
  </si>
  <si>
    <t>Office automation in azienda: power point ed excel specialistico</t>
  </si>
  <si>
    <t>OCC5az93</t>
  </si>
  <si>
    <t>Agape società cooperativa sociale</t>
  </si>
  <si>
    <t>Corso di riqualificazione per assistente educativo culturale</t>
  </si>
  <si>
    <t>OCC5az96</t>
  </si>
  <si>
    <t>Axcent s.r.l</t>
  </si>
  <si>
    <t>Corso di oracle bi</t>
  </si>
  <si>
    <t>OCC5az43</t>
  </si>
  <si>
    <t>Pierreci Codess Coopcultura società cooperativa</t>
  </si>
  <si>
    <t>Corso per responsabili di gestione</t>
  </si>
  <si>
    <t>OCC5az25</t>
  </si>
  <si>
    <t>ATS: Educo s.r.l. - Associazione Arianna onlus - Società Cooperativa Formazione &amp; Professione</t>
  </si>
  <si>
    <t>La creatività artistica nella scuola d'infanzia</t>
  </si>
  <si>
    <t>OCC5az26</t>
  </si>
  <si>
    <t>Cooperativa Sociale di servizi "Arca di Noè" a.r.l.</t>
  </si>
  <si>
    <t>Girotondo musica e colore</t>
  </si>
  <si>
    <t>OCC5az66</t>
  </si>
  <si>
    <t>Key-Biz s.r.l.</t>
  </si>
  <si>
    <t>OCC5az92</t>
  </si>
  <si>
    <t>ATS: Milestone consultants s.r.l. - Accademia informatica s.r.l.</t>
  </si>
  <si>
    <t>Tecniche avanzate per l’IT application</t>
  </si>
  <si>
    <t>OCC5az64</t>
  </si>
  <si>
    <t>Labor s.r.l.</t>
  </si>
  <si>
    <t>Marketing management</t>
  </si>
  <si>
    <t>OCC5az57</t>
  </si>
  <si>
    <t>Ama S.p.A.</t>
  </si>
  <si>
    <t>Leadership al femminile: Capi Intermedi Donna</t>
  </si>
  <si>
    <t>OCC5az50</t>
  </si>
  <si>
    <t>San Michele Soc. Coop. Soc. a.r.l. Onlus</t>
  </si>
  <si>
    <t>Operatori in agricoltura e altra economia etica</t>
  </si>
  <si>
    <t xml:space="preserve">PORADA 2009 Ob. Sp. "a" </t>
  </si>
  <si>
    <t xml:space="preserve">PORADA 2009 Ob. Sp. "c"  </t>
  </si>
  <si>
    <t xml:space="preserve">PORADA 2010 Ob. Sp. "a" </t>
  </si>
  <si>
    <t>PORADA 2010 Ob. Sp. "c"</t>
  </si>
  <si>
    <t xml:space="preserve">TOTALE PORADA 2009  </t>
  </si>
  <si>
    <t xml:space="preserve">TOTALE PORADA 2010 </t>
  </si>
  <si>
    <t>Cdr DP03000UD</t>
  </si>
  <si>
    <t>Cdc FS0903</t>
  </si>
  <si>
    <t>OCC5az29</t>
  </si>
  <si>
    <t>ATS: Italia Service s.r.l. - Saip s.a.s.</t>
  </si>
  <si>
    <t>Aggiornare le competenze nel settore dei servizi di pulizia  - Edizione 1</t>
  </si>
  <si>
    <t>Fondi 2010       Ob. Sp. "a"</t>
  </si>
  <si>
    <t xml:space="preserve">Fondi 2009     Ob. Sp. "c" </t>
  </si>
  <si>
    <t>Fondi 2010    Ob. Sp. "c"</t>
  </si>
  <si>
    <t>Fondi 2010    Ob. Sp. "a"</t>
  </si>
  <si>
    <t>Fondi 2009     Ob. Sp. "a"</t>
  </si>
  <si>
    <t>Fondi 2009    Ob. Sp. "c"</t>
  </si>
  <si>
    <t xml:space="preserve">Fondi 2009    Ob. Sp. "c" </t>
  </si>
  <si>
    <t>Determinazione Dirigenziale R.U. n. 6435 del 17 Settembre 2010 - ALLEGATO C - Progetti Aziendali del quinto periodo (presentazioni dall'11 Maggio 2010) ammessi a finanziamento a chiusura periodo CON IMPEGNI FINANZIARI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</si>
</sst>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20"/>
      <name val="Garamond"/>
      <family val="1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44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4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4" fontId="1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4" fontId="0" fillId="0" borderId="0" xfId="44" applyFont="1" applyFill="1" applyAlignment="1">
      <alignment/>
    </xf>
    <xf numFmtId="44" fontId="8" fillId="0" borderId="0" xfId="44" applyFont="1" applyFill="1" applyAlignment="1">
      <alignment/>
    </xf>
    <xf numFmtId="0" fontId="9" fillId="34" borderId="16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vertical="center" wrapText="1"/>
    </xf>
    <xf numFmtId="44" fontId="0" fillId="0" borderId="11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/>
    </xf>
    <xf numFmtId="4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4" fontId="3" fillId="34" borderId="11" xfId="44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4" fontId="3" fillId="7" borderId="17" xfId="44" applyFont="1" applyFill="1" applyBorder="1" applyAlignment="1">
      <alignment horizontal="center"/>
    </xf>
    <xf numFmtId="44" fontId="3" fillId="7" borderId="18" xfId="44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4" fontId="3" fillId="7" borderId="17" xfId="0" applyNumberFormat="1" applyFont="1" applyFill="1" applyBorder="1" applyAlignment="1">
      <alignment horizontal="center"/>
    </xf>
    <xf numFmtId="44" fontId="3" fillId="7" borderId="18" xfId="0" applyNumberFormat="1" applyFont="1" applyFill="1" applyBorder="1" applyAlignment="1">
      <alignment horizontal="center"/>
    </xf>
    <xf numFmtId="44" fontId="0" fillId="0" borderId="17" xfId="0" applyNumberFormat="1" applyFont="1" applyBorder="1" applyAlignment="1">
      <alignment horizontal="center"/>
    </xf>
    <xf numFmtId="44" fontId="0" fillId="0" borderId="20" xfId="0" applyNumberFormat="1" applyFont="1" applyBorder="1" applyAlignment="1">
      <alignment horizontal="center"/>
    </xf>
    <xf numFmtId="44" fontId="0" fillId="0" borderId="18" xfId="0" applyNumberFormat="1" applyFont="1" applyBorder="1" applyAlignment="1">
      <alignment horizontal="center"/>
    </xf>
    <xf numFmtId="44" fontId="3" fillId="0" borderId="23" xfId="44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4" fontId="3" fillId="0" borderId="28" xfId="44" applyFont="1" applyFill="1" applyBorder="1" applyAlignment="1">
      <alignment horizontal="center" vertical="center" wrapText="1"/>
    </xf>
    <xf numFmtId="44" fontId="3" fillId="34" borderId="28" xfId="44" applyFont="1" applyFill="1" applyBorder="1" applyAlignment="1">
      <alignment horizontal="center" vertical="center" wrapText="1"/>
    </xf>
    <xf numFmtId="44" fontId="3" fillId="34" borderId="23" xfId="44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44" fontId="3" fillId="34" borderId="29" xfId="44" applyFont="1" applyFill="1" applyBorder="1" applyAlignment="1">
      <alignment horizontal="center" vertical="center" wrapText="1"/>
    </xf>
    <xf numFmtId="44" fontId="3" fillId="34" borderId="16" xfId="4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44" fontId="11" fillId="35" borderId="17" xfId="0" applyNumberFormat="1" applyFont="1" applyFill="1" applyBorder="1" applyAlignment="1">
      <alignment horizontal="center"/>
    </xf>
    <xf numFmtId="44" fontId="11" fillId="35" borderId="18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3</xdr:col>
      <xdr:colOff>1181100</xdr:colOff>
      <xdr:row>6</xdr:row>
      <xdr:rowOff>19050</xdr:rowOff>
    </xdr:to>
    <xdr:pic>
      <xdr:nvPicPr>
        <xdr:cNvPr id="1" name="Immagine 1" descr="logo_head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33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1314450</xdr:colOff>
      <xdr:row>1</xdr:row>
      <xdr:rowOff>9525</xdr:rowOff>
    </xdr:from>
    <xdr:to>
      <xdr:col>8</xdr:col>
      <xdr:colOff>85725</xdr:colOff>
      <xdr:row>3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695575" y="171450"/>
          <a:ext cx="4410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Garamond"/>
              <a:ea typeface="Garamond"/>
              <a:cs typeface="Garamond"/>
            </a:rPr>
            <a:t>Dipartimento III “Servizi per la formazione, il lavoro e la promozione della qualità della vita”
</a:t>
          </a:r>
          <a:r>
            <a:rPr lang="en-US" cap="none" sz="1100" b="0" i="0" u="none" baseline="0">
              <a:solidFill>
                <a:srgbClr val="800080"/>
              </a:solidFill>
              <a:latin typeface="Garamond"/>
              <a:ea typeface="Garamond"/>
              <a:cs typeface="Garamond"/>
            </a:rPr>
            <a:t>Ufficio di Direzione – Formazione Professionale Offerta Formativa
</a:t>
          </a:r>
          <a:r>
            <a:rPr lang="en-US" cap="none" sz="1100" b="0" i="0" u="none" baseline="0">
              <a:solidFill>
                <a:srgbClr val="800080"/>
              </a:solidFill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  <xdr:twoCellAnchor>
    <xdr:from>
      <xdr:col>3</xdr:col>
      <xdr:colOff>1323975</xdr:colOff>
      <xdr:row>3</xdr:row>
      <xdr:rowOff>66675</xdr:rowOff>
    </xdr:from>
    <xdr:to>
      <xdr:col>8</xdr:col>
      <xdr:colOff>66675</xdr:colOff>
      <xdr:row>4</xdr:row>
      <xdr:rowOff>114300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705100" y="552450"/>
          <a:ext cx="438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Il Direttore, Dott.ssa Paola Bottaro
</a:t>
          </a:r>
        </a:p>
      </xdr:txBody>
    </xdr:sp>
    <xdr:clientData/>
  </xdr:twoCellAnchor>
  <xdr:twoCellAnchor editAs="oneCell">
    <xdr:from>
      <xdr:col>0</xdr:col>
      <xdr:colOff>0</xdr:colOff>
      <xdr:row>38</xdr:row>
      <xdr:rowOff>19050</xdr:rowOff>
    </xdr:from>
    <xdr:to>
      <xdr:col>4</xdr:col>
      <xdr:colOff>723900</xdr:colOff>
      <xdr:row>43</xdr:row>
      <xdr:rowOff>47625</xdr:rowOff>
    </xdr:to>
    <xdr:pic>
      <xdr:nvPicPr>
        <xdr:cNvPr id="4" name="Immagine 4" descr="footer_gr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57850"/>
          <a:ext cx="3438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38</xdr:row>
      <xdr:rowOff>66675</xdr:rowOff>
    </xdr:from>
    <xdr:to>
      <xdr:col>8</xdr:col>
      <xdr:colOff>514350</xdr:colOff>
      <xdr:row>42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3457575" y="5705475"/>
          <a:ext cx="40767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Via Raimondo Scintu, 106 – 00173 - Roma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Telefono 06 6766 8445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Fax 06 6766 8438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Email segreteria.dip3@provincia.roma.it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  <xdr:twoCellAnchor>
    <xdr:from>
      <xdr:col>3</xdr:col>
      <xdr:colOff>1314450</xdr:colOff>
      <xdr:row>45</xdr:row>
      <xdr:rowOff>9525</xdr:rowOff>
    </xdr:from>
    <xdr:to>
      <xdr:col>8</xdr:col>
      <xdr:colOff>85725</xdr:colOff>
      <xdr:row>47</xdr:row>
      <xdr:rowOff>104775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2695575" y="6781800"/>
          <a:ext cx="4410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Garamond"/>
              <a:ea typeface="Garamond"/>
              <a:cs typeface="Garamond"/>
            </a:rPr>
            <a:t>Dipartimento III “Servizi per la formazione, il lavoro e la promozione della qualità della vita”
</a:t>
          </a:r>
          <a:r>
            <a:rPr lang="en-US" cap="none" sz="1100" b="0" i="0" u="none" baseline="0">
              <a:solidFill>
                <a:srgbClr val="800080"/>
              </a:solidFill>
              <a:latin typeface="Garamond"/>
              <a:ea typeface="Garamond"/>
              <a:cs typeface="Garamond"/>
            </a:rPr>
            <a:t>Ufficio di Direzione – Formazione Professionale Offerta Formativa
</a:t>
          </a:r>
          <a:r>
            <a:rPr lang="en-US" cap="none" sz="1100" b="0" i="0" u="none" baseline="0">
              <a:solidFill>
                <a:srgbClr val="800080"/>
              </a:solidFill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  <xdr:twoCellAnchor>
    <xdr:from>
      <xdr:col>3</xdr:col>
      <xdr:colOff>1323975</xdr:colOff>
      <xdr:row>47</xdr:row>
      <xdr:rowOff>66675</xdr:rowOff>
    </xdr:from>
    <xdr:to>
      <xdr:col>8</xdr:col>
      <xdr:colOff>66675</xdr:colOff>
      <xdr:row>48</xdr:row>
      <xdr:rowOff>114300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2705100" y="7162800"/>
          <a:ext cx="438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Il Direttore, Dott.ssa Paola Bottaro
</a:t>
          </a:r>
        </a:p>
      </xdr:txBody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3</xdr:col>
      <xdr:colOff>1152525</xdr:colOff>
      <xdr:row>49</xdr:row>
      <xdr:rowOff>66675</xdr:rowOff>
    </xdr:to>
    <xdr:pic>
      <xdr:nvPicPr>
        <xdr:cNvPr id="8" name="Immagine 8" descr="logo_head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0350"/>
          <a:ext cx="2533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82</xdr:row>
      <xdr:rowOff>66675</xdr:rowOff>
    </xdr:from>
    <xdr:to>
      <xdr:col>8</xdr:col>
      <xdr:colOff>514350</xdr:colOff>
      <xdr:row>86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3457575" y="12677775"/>
          <a:ext cx="40767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Via Raimondo Scintu, 106 – 00173 - Roma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Telefono 06 6766 8445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Fax 06 6766 8438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Email segreteria.dip3@provincia.roma.it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4</xdr:col>
      <xdr:colOff>723900</xdr:colOff>
      <xdr:row>87</xdr:row>
      <xdr:rowOff>114300</xdr:rowOff>
    </xdr:to>
    <xdr:pic>
      <xdr:nvPicPr>
        <xdr:cNvPr id="10" name="Immagine 10" descr="footer_gr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611100"/>
          <a:ext cx="3438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1314450</xdr:colOff>
      <xdr:row>89</xdr:row>
      <xdr:rowOff>9525</xdr:rowOff>
    </xdr:from>
    <xdr:to>
      <xdr:col>8</xdr:col>
      <xdr:colOff>85725</xdr:colOff>
      <xdr:row>91</xdr:row>
      <xdr:rowOff>104775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2695575" y="13754100"/>
          <a:ext cx="4410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Garamond"/>
              <a:ea typeface="Garamond"/>
              <a:cs typeface="Garamond"/>
            </a:rPr>
            <a:t>Dipartimento III “Servizi per la formazione, il lavoro e la promozione della qualità della vita”
</a:t>
          </a:r>
          <a:r>
            <a:rPr lang="en-US" cap="none" sz="1100" b="0" i="0" u="none" baseline="0">
              <a:solidFill>
                <a:srgbClr val="800080"/>
              </a:solidFill>
              <a:latin typeface="Garamond"/>
              <a:ea typeface="Garamond"/>
              <a:cs typeface="Garamond"/>
            </a:rPr>
            <a:t>Ufficio di Direzione – Formazione Professionale Offerta Formativa
</a:t>
          </a:r>
          <a:r>
            <a:rPr lang="en-US" cap="none" sz="1100" b="0" i="0" u="none" baseline="0">
              <a:solidFill>
                <a:srgbClr val="800080"/>
              </a:solidFill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  <xdr:twoCellAnchor>
    <xdr:from>
      <xdr:col>3</xdr:col>
      <xdr:colOff>1323975</xdr:colOff>
      <xdr:row>91</xdr:row>
      <xdr:rowOff>66675</xdr:rowOff>
    </xdr:from>
    <xdr:to>
      <xdr:col>8</xdr:col>
      <xdr:colOff>66675</xdr:colOff>
      <xdr:row>92</xdr:row>
      <xdr:rowOff>114300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2705100" y="14135100"/>
          <a:ext cx="438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Il Direttore, Dott.ssa Paola Bottaro
</a:t>
          </a:r>
        </a:p>
      </xdr:txBody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3</xdr:col>
      <xdr:colOff>1152525</xdr:colOff>
      <xdr:row>93</xdr:row>
      <xdr:rowOff>66675</xdr:rowOff>
    </xdr:to>
    <xdr:pic>
      <xdr:nvPicPr>
        <xdr:cNvPr id="13" name="Immagine 13" descr="logo_head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82650"/>
          <a:ext cx="2533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126</xdr:row>
      <xdr:rowOff>66675</xdr:rowOff>
    </xdr:from>
    <xdr:to>
      <xdr:col>8</xdr:col>
      <xdr:colOff>514350</xdr:colOff>
      <xdr:row>130</xdr:row>
      <xdr:rowOff>161925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3457575" y="19554825"/>
          <a:ext cx="40767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Via Raimondo Scintu, 106 – 00173 - Roma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Telefono 06 6766 8445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Fax 06 6766 8438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Email segreteria.dip3@provincia.roma.it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4</xdr:col>
      <xdr:colOff>723900</xdr:colOff>
      <xdr:row>131</xdr:row>
      <xdr:rowOff>114300</xdr:rowOff>
    </xdr:to>
    <xdr:pic>
      <xdr:nvPicPr>
        <xdr:cNvPr id="15" name="Immagine 15" descr="footer_gr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488150"/>
          <a:ext cx="3438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1314450</xdr:colOff>
      <xdr:row>133</xdr:row>
      <xdr:rowOff>9525</xdr:rowOff>
    </xdr:from>
    <xdr:to>
      <xdr:col>8</xdr:col>
      <xdr:colOff>85725</xdr:colOff>
      <xdr:row>135</xdr:row>
      <xdr:rowOff>104775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2695575" y="20631150"/>
          <a:ext cx="4410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Garamond"/>
              <a:ea typeface="Garamond"/>
              <a:cs typeface="Garamond"/>
            </a:rPr>
            <a:t>Dipartimento III “Servizi per la formazione, il lavoro e la promozione della qualità della vita”
</a:t>
          </a:r>
          <a:r>
            <a:rPr lang="en-US" cap="none" sz="1100" b="0" i="0" u="none" baseline="0">
              <a:solidFill>
                <a:srgbClr val="800080"/>
              </a:solidFill>
              <a:latin typeface="Garamond"/>
              <a:ea typeface="Garamond"/>
              <a:cs typeface="Garamond"/>
            </a:rPr>
            <a:t>Ufficio di Direzione – Formazione Professionale Offerta Formativa
</a:t>
          </a:r>
          <a:r>
            <a:rPr lang="en-US" cap="none" sz="1100" b="0" i="0" u="none" baseline="0">
              <a:solidFill>
                <a:srgbClr val="800080"/>
              </a:solidFill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  <xdr:twoCellAnchor>
    <xdr:from>
      <xdr:col>3</xdr:col>
      <xdr:colOff>1323975</xdr:colOff>
      <xdr:row>135</xdr:row>
      <xdr:rowOff>66675</xdr:rowOff>
    </xdr:from>
    <xdr:to>
      <xdr:col>8</xdr:col>
      <xdr:colOff>66675</xdr:colOff>
      <xdr:row>136</xdr:row>
      <xdr:rowOff>114300</xdr:rowOff>
    </xdr:to>
    <xdr:sp>
      <xdr:nvSpPr>
        <xdr:cNvPr id="17" name="Text Box 2"/>
        <xdr:cNvSpPr txBox="1">
          <a:spLocks noChangeArrowheads="1"/>
        </xdr:cNvSpPr>
      </xdr:nvSpPr>
      <xdr:spPr>
        <a:xfrm>
          <a:off x="2705100" y="21012150"/>
          <a:ext cx="438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Il Direttore, Dott.ssa Paola Bottaro
</a:t>
          </a:r>
        </a:p>
      </xdr:txBody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3</xdr:col>
      <xdr:colOff>1152525</xdr:colOff>
      <xdr:row>137</xdr:row>
      <xdr:rowOff>66675</xdr:rowOff>
    </xdr:to>
    <xdr:pic>
      <xdr:nvPicPr>
        <xdr:cNvPr id="18" name="Immagine 18" descr="logo_head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59700"/>
          <a:ext cx="2533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167</xdr:row>
      <xdr:rowOff>66675</xdr:rowOff>
    </xdr:from>
    <xdr:to>
      <xdr:col>8</xdr:col>
      <xdr:colOff>514350</xdr:colOff>
      <xdr:row>171</xdr:row>
      <xdr:rowOff>161925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3457575" y="25869900"/>
          <a:ext cx="40767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Via Raimondo Scintu, 106 – 00173 - Roma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Telefono 06 6766 8445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Fax 06 6766 8438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Email segreteria.dip3@provincia.roma.it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167</xdr:row>
      <xdr:rowOff>0</xdr:rowOff>
    </xdr:from>
    <xdr:to>
      <xdr:col>4</xdr:col>
      <xdr:colOff>723900</xdr:colOff>
      <xdr:row>172</xdr:row>
      <xdr:rowOff>114300</xdr:rowOff>
    </xdr:to>
    <xdr:pic>
      <xdr:nvPicPr>
        <xdr:cNvPr id="20" name="Immagine 20" descr="footer_gr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803225"/>
          <a:ext cx="3438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1314450</xdr:colOff>
      <xdr:row>174</xdr:row>
      <xdr:rowOff>9525</xdr:rowOff>
    </xdr:from>
    <xdr:to>
      <xdr:col>8</xdr:col>
      <xdr:colOff>85725</xdr:colOff>
      <xdr:row>176</xdr:row>
      <xdr:rowOff>104775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2695575" y="26946225"/>
          <a:ext cx="4410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Garamond"/>
              <a:ea typeface="Garamond"/>
              <a:cs typeface="Garamond"/>
            </a:rPr>
            <a:t>Dipartimento III “Servizi per la formazione, il lavoro e la promozione della qualità della vita”
</a:t>
          </a:r>
          <a:r>
            <a:rPr lang="en-US" cap="none" sz="1100" b="0" i="0" u="none" baseline="0">
              <a:solidFill>
                <a:srgbClr val="800080"/>
              </a:solidFill>
              <a:latin typeface="Garamond"/>
              <a:ea typeface="Garamond"/>
              <a:cs typeface="Garamond"/>
            </a:rPr>
            <a:t>Ufficio di Direzione – Formazione Professionale Offerta Formativa
</a:t>
          </a:r>
          <a:r>
            <a:rPr lang="en-US" cap="none" sz="1100" b="0" i="0" u="none" baseline="0">
              <a:solidFill>
                <a:srgbClr val="800080"/>
              </a:solidFill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  <xdr:twoCellAnchor>
    <xdr:from>
      <xdr:col>3</xdr:col>
      <xdr:colOff>1323975</xdr:colOff>
      <xdr:row>176</xdr:row>
      <xdr:rowOff>66675</xdr:rowOff>
    </xdr:from>
    <xdr:to>
      <xdr:col>8</xdr:col>
      <xdr:colOff>66675</xdr:colOff>
      <xdr:row>177</xdr:row>
      <xdr:rowOff>114300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2705100" y="27327225"/>
          <a:ext cx="438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Il Direttore, Dott.ssa Paola Bottaro
</a:t>
          </a:r>
        </a:p>
      </xdr:txBody>
    </xdr:sp>
    <xdr:clientData/>
  </xdr:twoCellAnchor>
  <xdr:twoCellAnchor editAs="oneCell">
    <xdr:from>
      <xdr:col>0</xdr:col>
      <xdr:colOff>0</xdr:colOff>
      <xdr:row>173</xdr:row>
      <xdr:rowOff>0</xdr:rowOff>
    </xdr:from>
    <xdr:to>
      <xdr:col>3</xdr:col>
      <xdr:colOff>1152525</xdr:colOff>
      <xdr:row>178</xdr:row>
      <xdr:rowOff>66675</xdr:rowOff>
    </xdr:to>
    <xdr:pic>
      <xdr:nvPicPr>
        <xdr:cNvPr id="23" name="Immagine 23" descr="logo_head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774775"/>
          <a:ext cx="2533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216</xdr:row>
      <xdr:rowOff>66675</xdr:rowOff>
    </xdr:from>
    <xdr:to>
      <xdr:col>8</xdr:col>
      <xdr:colOff>514350</xdr:colOff>
      <xdr:row>220</xdr:row>
      <xdr:rowOff>161925</xdr:rowOff>
    </xdr:to>
    <xdr:sp>
      <xdr:nvSpPr>
        <xdr:cNvPr id="24" name="Text Box 3"/>
        <xdr:cNvSpPr txBox="1">
          <a:spLocks noChangeArrowheads="1"/>
        </xdr:cNvSpPr>
      </xdr:nvSpPr>
      <xdr:spPr>
        <a:xfrm>
          <a:off x="3457575" y="33251775"/>
          <a:ext cx="40767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Via Raimondo Scintu, 106 – 00173 - Roma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Telefono 06 6766 8445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Fax 06 6766 8438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Email segreteria.dip3@provincia.roma.it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215</xdr:row>
      <xdr:rowOff>57150</xdr:rowOff>
    </xdr:from>
    <xdr:to>
      <xdr:col>4</xdr:col>
      <xdr:colOff>723900</xdr:colOff>
      <xdr:row>220</xdr:row>
      <xdr:rowOff>104775</xdr:rowOff>
    </xdr:to>
    <xdr:pic>
      <xdr:nvPicPr>
        <xdr:cNvPr id="25" name="Immagine 25" descr="footer_gr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080325"/>
          <a:ext cx="3438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1314450</xdr:colOff>
      <xdr:row>222</xdr:row>
      <xdr:rowOff>9525</xdr:rowOff>
    </xdr:from>
    <xdr:to>
      <xdr:col>8</xdr:col>
      <xdr:colOff>85725</xdr:colOff>
      <xdr:row>224</xdr:row>
      <xdr:rowOff>104775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2695575" y="34166175"/>
          <a:ext cx="4410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Garamond"/>
              <a:ea typeface="Garamond"/>
              <a:cs typeface="Garamond"/>
            </a:rPr>
            <a:t>Dipartimento III “Servizi per la formazione, il lavoro e la promozione della qualità della vita”
</a:t>
          </a:r>
          <a:r>
            <a:rPr lang="en-US" cap="none" sz="1100" b="0" i="0" u="none" baseline="0">
              <a:solidFill>
                <a:srgbClr val="800080"/>
              </a:solidFill>
              <a:latin typeface="Garamond"/>
              <a:ea typeface="Garamond"/>
              <a:cs typeface="Garamond"/>
            </a:rPr>
            <a:t>Ufficio di Direzione – Formazione Professionale Offerta Formativa
</a:t>
          </a:r>
          <a:r>
            <a:rPr lang="en-US" cap="none" sz="1100" b="0" i="0" u="none" baseline="0">
              <a:solidFill>
                <a:srgbClr val="800080"/>
              </a:solidFill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  <xdr:twoCellAnchor>
    <xdr:from>
      <xdr:col>3</xdr:col>
      <xdr:colOff>1323975</xdr:colOff>
      <xdr:row>224</xdr:row>
      <xdr:rowOff>66675</xdr:rowOff>
    </xdr:from>
    <xdr:to>
      <xdr:col>8</xdr:col>
      <xdr:colOff>66675</xdr:colOff>
      <xdr:row>225</xdr:row>
      <xdr:rowOff>114300</xdr:rowOff>
    </xdr:to>
    <xdr:sp>
      <xdr:nvSpPr>
        <xdr:cNvPr id="27" name="Text Box 2"/>
        <xdr:cNvSpPr txBox="1">
          <a:spLocks noChangeArrowheads="1"/>
        </xdr:cNvSpPr>
      </xdr:nvSpPr>
      <xdr:spPr>
        <a:xfrm>
          <a:off x="2705100" y="34547175"/>
          <a:ext cx="438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Il Direttore, Dott.ssa Paola Bottaro
</a:t>
          </a:r>
        </a:p>
      </xdr:txBody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3</xdr:col>
      <xdr:colOff>1152525</xdr:colOff>
      <xdr:row>227</xdr:row>
      <xdr:rowOff>0</xdr:rowOff>
    </xdr:to>
    <xdr:pic>
      <xdr:nvPicPr>
        <xdr:cNvPr id="28" name="Immagine 28" descr="logo_head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994725"/>
          <a:ext cx="2533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257</xdr:row>
      <xdr:rowOff>66675</xdr:rowOff>
    </xdr:from>
    <xdr:to>
      <xdr:col>8</xdr:col>
      <xdr:colOff>514350</xdr:colOff>
      <xdr:row>261</xdr:row>
      <xdr:rowOff>161925</xdr:rowOff>
    </xdr:to>
    <xdr:sp>
      <xdr:nvSpPr>
        <xdr:cNvPr id="29" name="Text Box 3"/>
        <xdr:cNvSpPr txBox="1">
          <a:spLocks noChangeArrowheads="1"/>
        </xdr:cNvSpPr>
      </xdr:nvSpPr>
      <xdr:spPr>
        <a:xfrm>
          <a:off x="3457575" y="38995350"/>
          <a:ext cx="40767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Via Raimondo Scintu, 106 – 00173 - Roma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Telefono 06 6766 8445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Fax 06 6766 8438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Email segreteria.dip3@provincia.roma.it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  <xdr:twoCellAnchor editAs="oneCell">
    <xdr:from>
      <xdr:col>0</xdr:col>
      <xdr:colOff>19050</xdr:colOff>
      <xdr:row>256</xdr:row>
      <xdr:rowOff>47625</xdr:rowOff>
    </xdr:from>
    <xdr:to>
      <xdr:col>4</xdr:col>
      <xdr:colOff>742950</xdr:colOff>
      <xdr:row>261</xdr:row>
      <xdr:rowOff>114300</xdr:rowOff>
    </xdr:to>
    <xdr:pic>
      <xdr:nvPicPr>
        <xdr:cNvPr id="30" name="Immagine 30" descr="footer_gr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814375"/>
          <a:ext cx="3438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1314450</xdr:colOff>
      <xdr:row>263</xdr:row>
      <xdr:rowOff>9525</xdr:rowOff>
    </xdr:from>
    <xdr:to>
      <xdr:col>8</xdr:col>
      <xdr:colOff>85725</xdr:colOff>
      <xdr:row>265</xdr:row>
      <xdr:rowOff>104775</xdr:rowOff>
    </xdr:to>
    <xdr:sp>
      <xdr:nvSpPr>
        <xdr:cNvPr id="31" name="Text Box 1"/>
        <xdr:cNvSpPr txBox="1">
          <a:spLocks noChangeArrowheads="1"/>
        </xdr:cNvSpPr>
      </xdr:nvSpPr>
      <xdr:spPr>
        <a:xfrm>
          <a:off x="2695575" y="39928800"/>
          <a:ext cx="44100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Garamond"/>
              <a:ea typeface="Garamond"/>
              <a:cs typeface="Garamond"/>
            </a:rPr>
            <a:t>Dipartimento III “Servizi per la formazione, il lavoro e la promozione della qualità della vita”
</a:t>
          </a:r>
          <a:r>
            <a:rPr lang="en-US" cap="none" sz="1100" b="0" i="0" u="none" baseline="0">
              <a:solidFill>
                <a:srgbClr val="800080"/>
              </a:solidFill>
              <a:latin typeface="Garamond"/>
              <a:ea typeface="Garamond"/>
              <a:cs typeface="Garamond"/>
            </a:rPr>
            <a:t>Ufficio di Direzione – Formazione Professionale Offerta Formativa
</a:t>
          </a:r>
          <a:r>
            <a:rPr lang="en-US" cap="none" sz="1100" b="0" i="0" u="none" baseline="0">
              <a:solidFill>
                <a:srgbClr val="800080"/>
              </a:solidFill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  <xdr:twoCellAnchor>
    <xdr:from>
      <xdr:col>3</xdr:col>
      <xdr:colOff>1323975</xdr:colOff>
      <xdr:row>265</xdr:row>
      <xdr:rowOff>66675</xdr:rowOff>
    </xdr:from>
    <xdr:to>
      <xdr:col>8</xdr:col>
      <xdr:colOff>66675</xdr:colOff>
      <xdr:row>266</xdr:row>
      <xdr:rowOff>114300</xdr:rowOff>
    </xdr:to>
    <xdr:sp>
      <xdr:nvSpPr>
        <xdr:cNvPr id="32" name="Text Box 2"/>
        <xdr:cNvSpPr txBox="1">
          <a:spLocks noChangeArrowheads="1"/>
        </xdr:cNvSpPr>
      </xdr:nvSpPr>
      <xdr:spPr>
        <a:xfrm>
          <a:off x="2705100" y="40347900"/>
          <a:ext cx="4381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Il Direttore, Dott.ssa Paola Bottaro
</a:t>
          </a:r>
        </a:p>
      </xdr:txBody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3</xdr:col>
      <xdr:colOff>1152525</xdr:colOff>
      <xdr:row>266</xdr:row>
      <xdr:rowOff>152400</xdr:rowOff>
    </xdr:to>
    <xdr:pic>
      <xdr:nvPicPr>
        <xdr:cNvPr id="33" name="Immagine 33" descr="logo_head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38300"/>
          <a:ext cx="2533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279</xdr:row>
      <xdr:rowOff>66675</xdr:rowOff>
    </xdr:from>
    <xdr:to>
      <xdr:col>8</xdr:col>
      <xdr:colOff>514350</xdr:colOff>
      <xdr:row>283</xdr:row>
      <xdr:rowOff>161925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3457575" y="42805350"/>
          <a:ext cx="40767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Via Raimondo Scintu, 106 – 00173 - Roma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Telefono 06 6766 8445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Fax 06 6766 8438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Email segreteria.dip3@provincia.roma.it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  <xdr:twoCellAnchor editAs="oneCell">
    <xdr:from>
      <xdr:col>0</xdr:col>
      <xdr:colOff>19050</xdr:colOff>
      <xdr:row>278</xdr:row>
      <xdr:rowOff>47625</xdr:rowOff>
    </xdr:from>
    <xdr:to>
      <xdr:col>4</xdr:col>
      <xdr:colOff>742950</xdr:colOff>
      <xdr:row>283</xdr:row>
      <xdr:rowOff>114300</xdr:rowOff>
    </xdr:to>
    <xdr:pic>
      <xdr:nvPicPr>
        <xdr:cNvPr id="35" name="Immagine 35" descr="footer_gr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624375"/>
          <a:ext cx="3438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0"/>
  <sheetViews>
    <sheetView tabSelected="1" view="pageBreakPreview" zoomScaleSheetLayoutView="100" workbookViewId="0" topLeftCell="A1">
      <selection activeCell="N22" sqref="N22"/>
    </sheetView>
  </sheetViews>
  <sheetFormatPr defaultColWidth="9.140625" defaultRowHeight="12.75"/>
  <cols>
    <col min="1" max="1" width="6.421875" style="0" customWidth="1"/>
    <col min="2" max="2" width="6.8515625" style="0" customWidth="1"/>
    <col min="3" max="3" width="7.421875" style="0" customWidth="1"/>
    <col min="4" max="4" width="20.00390625" style="0" customWidth="1"/>
    <col min="5" max="5" width="25.7109375" style="0" customWidth="1"/>
    <col min="6" max="6" width="11.57421875" style="0" customWidth="1"/>
    <col min="7" max="7" width="12.8515625" style="0" customWidth="1"/>
    <col min="8" max="8" width="14.421875" style="0" customWidth="1"/>
    <col min="9" max="10" width="13.8515625" style="0" customWidth="1"/>
    <col min="11" max="11" width="11.28125" style="0" customWidth="1"/>
    <col min="12" max="12" width="14.8515625" style="0" customWidth="1"/>
    <col min="13" max="13" width="16.8515625" style="0" customWidth="1"/>
    <col min="14" max="14" width="12.57421875" style="0" customWidth="1"/>
    <col min="15" max="15" width="13.421875" style="0" customWidth="1"/>
    <col min="16" max="16" width="11.57421875" style="0" customWidth="1"/>
    <col min="17" max="17" width="12.00390625" style="0" customWidth="1"/>
    <col min="18" max="18" width="13.8515625" style="0" customWidth="1"/>
    <col min="19" max="19" width="13.57421875" style="0" customWidth="1"/>
  </cols>
  <sheetData>
    <row r="1" spans="1:10" ht="12.75">
      <c r="A1" s="84"/>
      <c r="B1" s="84"/>
      <c r="C1" s="84"/>
      <c r="D1" s="84"/>
      <c r="E1" s="84"/>
      <c r="F1" s="84"/>
      <c r="G1" s="84"/>
      <c r="H1" s="84"/>
      <c r="I1" s="84"/>
      <c r="J1" s="84"/>
    </row>
    <row r="2" spans="1:10" ht="12.75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84"/>
      <c r="B4" s="84"/>
      <c r="C4" s="84"/>
      <c r="D4" s="84"/>
      <c r="E4" s="84"/>
      <c r="F4" s="84"/>
      <c r="G4" s="84"/>
      <c r="H4" s="84"/>
      <c r="I4" s="84"/>
      <c r="J4" s="84"/>
    </row>
    <row r="5" spans="1:10" ht="12.75">
      <c r="A5" s="84"/>
      <c r="B5" s="84"/>
      <c r="C5" s="84"/>
      <c r="D5" s="84"/>
      <c r="E5" s="84"/>
      <c r="F5" s="84"/>
      <c r="G5" s="84"/>
      <c r="H5" s="84"/>
      <c r="I5" s="84"/>
      <c r="J5" s="84"/>
    </row>
    <row r="6" spans="1:10" ht="3.75" customHeight="1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ht="12.75">
      <c r="A7" s="85" t="s">
        <v>26</v>
      </c>
      <c r="B7" s="86"/>
      <c r="C7" s="86"/>
      <c r="D7" s="86"/>
      <c r="E7" s="86"/>
      <c r="F7" s="86"/>
      <c r="G7" s="86"/>
      <c r="H7" s="86"/>
      <c r="I7" s="86"/>
      <c r="J7" s="87"/>
    </row>
    <row r="8" spans="1:10" ht="12.75">
      <c r="A8" s="88"/>
      <c r="B8" s="89"/>
      <c r="C8" s="89"/>
      <c r="D8" s="89"/>
      <c r="E8" s="89"/>
      <c r="F8" s="89"/>
      <c r="G8" s="89"/>
      <c r="H8" s="89"/>
      <c r="I8" s="89"/>
      <c r="J8" s="90"/>
    </row>
    <row r="9" spans="1:10" ht="12.75">
      <c r="A9" s="88"/>
      <c r="B9" s="89"/>
      <c r="C9" s="89"/>
      <c r="D9" s="89"/>
      <c r="E9" s="89"/>
      <c r="F9" s="89"/>
      <c r="G9" s="89"/>
      <c r="H9" s="89"/>
      <c r="I9" s="89"/>
      <c r="J9" s="90"/>
    </row>
    <row r="10" spans="1:10" ht="30.75" customHeight="1">
      <c r="A10" s="91"/>
      <c r="B10" s="92"/>
      <c r="C10" s="92"/>
      <c r="D10" s="92"/>
      <c r="E10" s="92"/>
      <c r="F10" s="92"/>
      <c r="G10" s="92"/>
      <c r="H10" s="92"/>
      <c r="I10" s="92"/>
      <c r="J10" s="93"/>
    </row>
    <row r="11" spans="1:10" ht="5.2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</row>
    <row r="12" spans="1:10" ht="25.5" customHeight="1">
      <c r="A12" s="41" t="s">
        <v>104</v>
      </c>
      <c r="B12" s="97"/>
      <c r="C12" s="97"/>
      <c r="D12" s="97"/>
      <c r="E12" s="97"/>
      <c r="F12" s="97"/>
      <c r="G12" s="97"/>
      <c r="H12" s="97"/>
      <c r="I12" s="97"/>
      <c r="J12" s="42"/>
    </row>
    <row r="13" spans="1:10" ht="4.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1.25" customHeight="1">
      <c r="A14" s="63" t="s">
        <v>23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0" ht="5.25" customHeight="1">
      <c r="A15" s="94"/>
      <c r="B15" s="95"/>
      <c r="C15" s="95"/>
      <c r="D15" s="95"/>
      <c r="E15" s="95"/>
      <c r="F15" s="95"/>
      <c r="G15" s="95"/>
      <c r="H15" s="95"/>
      <c r="I15" s="95"/>
      <c r="J15" s="96"/>
    </row>
    <row r="16" spans="1:20" s="8" customFormat="1" ht="12.75" customHeight="1" thickBot="1">
      <c r="A16" s="15" t="s">
        <v>8</v>
      </c>
      <c r="B16" s="16" t="s">
        <v>7</v>
      </c>
      <c r="C16" s="27" t="s">
        <v>3</v>
      </c>
      <c r="D16" s="27" t="s">
        <v>2</v>
      </c>
      <c r="E16" s="27" t="s">
        <v>1</v>
      </c>
      <c r="F16" s="10" t="s">
        <v>12</v>
      </c>
      <c r="G16" s="30" t="s">
        <v>20</v>
      </c>
      <c r="H16" s="16" t="s">
        <v>4</v>
      </c>
      <c r="I16" s="16" t="s">
        <v>5</v>
      </c>
      <c r="J16" s="16" t="s">
        <v>6</v>
      </c>
      <c r="K16" s="12"/>
      <c r="R16" s="9"/>
      <c r="S16" s="9"/>
      <c r="T16" s="9"/>
    </row>
    <row r="17" spans="1:20" ht="11.25" customHeight="1">
      <c r="A17" s="48">
        <v>1</v>
      </c>
      <c r="B17" s="48" t="s">
        <v>18</v>
      </c>
      <c r="C17" s="48" t="s">
        <v>33</v>
      </c>
      <c r="D17" s="100" t="s">
        <v>34</v>
      </c>
      <c r="E17" s="129" t="s">
        <v>35</v>
      </c>
      <c r="F17" s="43">
        <v>8212</v>
      </c>
      <c r="G17" s="77">
        <v>19246.4</v>
      </c>
      <c r="H17" s="24" t="s">
        <v>16</v>
      </c>
      <c r="I17" s="24" t="s">
        <v>16</v>
      </c>
      <c r="J17" s="24" t="s">
        <v>16</v>
      </c>
      <c r="K17" s="1"/>
      <c r="L17" s="18"/>
      <c r="R17" s="3"/>
      <c r="S17" s="3"/>
      <c r="T17" s="3"/>
    </row>
    <row r="18" spans="1:20" ht="11.25" customHeight="1">
      <c r="A18" s="48"/>
      <c r="B18" s="48"/>
      <c r="C18" s="48"/>
      <c r="D18" s="100"/>
      <c r="E18" s="129"/>
      <c r="F18" s="44"/>
      <c r="G18" s="58"/>
      <c r="H18" s="25" t="s">
        <v>9</v>
      </c>
      <c r="I18" s="26" t="s">
        <v>10</v>
      </c>
      <c r="J18" s="26" t="s">
        <v>11</v>
      </c>
      <c r="K18" s="1"/>
      <c r="R18" s="3"/>
      <c r="S18" s="3"/>
      <c r="T18" s="3"/>
    </row>
    <row r="19" spans="1:20" ht="11.25" customHeight="1">
      <c r="A19" s="48"/>
      <c r="B19" s="48"/>
      <c r="C19" s="48"/>
      <c r="D19" s="100"/>
      <c r="E19" s="129"/>
      <c r="F19" s="44"/>
      <c r="G19" s="58"/>
      <c r="H19" s="17">
        <f>$G$17*50/100</f>
        <v>9623.2</v>
      </c>
      <c r="I19" s="17">
        <f>$G$17*48.36037153965/100</f>
        <v>9307.630548007197</v>
      </c>
      <c r="J19" s="17">
        <f>$G$17*1.63962846035/100</f>
        <v>315.56945199280244</v>
      </c>
      <c r="K19" s="11"/>
      <c r="R19" s="3"/>
      <c r="S19" s="3"/>
      <c r="T19" s="3"/>
    </row>
    <row r="20" spans="1:20" ht="11.25" customHeight="1">
      <c r="A20" s="48"/>
      <c r="B20" s="48"/>
      <c r="C20" s="48"/>
      <c r="D20" s="100"/>
      <c r="E20" s="129"/>
      <c r="F20" s="59" t="s">
        <v>13</v>
      </c>
      <c r="G20" s="58"/>
      <c r="H20" s="7" t="s">
        <v>92</v>
      </c>
      <c r="I20" s="7" t="s">
        <v>92</v>
      </c>
      <c r="J20" s="7" t="s">
        <v>92</v>
      </c>
      <c r="K20" s="11"/>
      <c r="R20" s="3"/>
      <c r="S20" s="3"/>
      <c r="T20" s="3"/>
    </row>
    <row r="21" spans="1:20" ht="11.25" customHeight="1">
      <c r="A21" s="48"/>
      <c r="B21" s="48"/>
      <c r="C21" s="48"/>
      <c r="D21" s="100"/>
      <c r="E21" s="129"/>
      <c r="F21" s="59"/>
      <c r="G21" s="58"/>
      <c r="H21" s="25" t="s">
        <v>93</v>
      </c>
      <c r="I21" s="25" t="s">
        <v>93</v>
      </c>
      <c r="J21" s="25" t="s">
        <v>93</v>
      </c>
      <c r="K21" s="2"/>
      <c r="R21" s="4"/>
      <c r="S21" s="4"/>
      <c r="T21" s="4"/>
    </row>
    <row r="22" spans="1:20" ht="11.25" customHeight="1">
      <c r="A22" s="48"/>
      <c r="B22" s="48"/>
      <c r="C22" s="48"/>
      <c r="D22" s="100"/>
      <c r="E22" s="129"/>
      <c r="F22" s="59"/>
      <c r="G22" s="61" t="s">
        <v>97</v>
      </c>
      <c r="H22" s="13" t="s">
        <v>0</v>
      </c>
      <c r="I22" s="13" t="s">
        <v>0</v>
      </c>
      <c r="J22" s="13" t="s">
        <v>0</v>
      </c>
      <c r="K22" s="2"/>
      <c r="R22" s="4"/>
      <c r="S22" s="4"/>
      <c r="T22" s="4"/>
    </row>
    <row r="23" spans="1:20" ht="11.25" customHeight="1" thickBot="1">
      <c r="A23" s="48"/>
      <c r="B23" s="48"/>
      <c r="C23" s="48"/>
      <c r="D23" s="100"/>
      <c r="E23" s="129"/>
      <c r="F23" s="60"/>
      <c r="G23" s="62"/>
      <c r="H23" s="23" t="s">
        <v>36</v>
      </c>
      <c r="I23" s="23" t="s">
        <v>36</v>
      </c>
      <c r="J23" s="23" t="s">
        <v>36</v>
      </c>
      <c r="K23" s="1"/>
      <c r="R23" s="3"/>
      <c r="S23" s="3"/>
      <c r="T23" s="3"/>
    </row>
    <row r="24" spans="1:20" ht="11.25" customHeight="1">
      <c r="A24" s="68">
        <v>2</v>
      </c>
      <c r="B24" s="48" t="s">
        <v>18</v>
      </c>
      <c r="C24" s="98" t="s">
        <v>94</v>
      </c>
      <c r="D24" s="72" t="s">
        <v>95</v>
      </c>
      <c r="E24" s="48" t="s">
        <v>96</v>
      </c>
      <c r="F24" s="43">
        <v>8203</v>
      </c>
      <c r="G24" s="77">
        <v>25750</v>
      </c>
      <c r="H24" s="24" t="s">
        <v>16</v>
      </c>
      <c r="I24" s="24" t="s">
        <v>16</v>
      </c>
      <c r="J24" s="24" t="s">
        <v>16</v>
      </c>
      <c r="K24" s="5"/>
      <c r="R24" s="3"/>
      <c r="S24" s="3"/>
      <c r="T24" s="3"/>
    </row>
    <row r="25" spans="1:20" ht="11.25" customHeight="1">
      <c r="A25" s="68"/>
      <c r="B25" s="48"/>
      <c r="C25" s="98"/>
      <c r="D25" s="72"/>
      <c r="E25" s="48"/>
      <c r="F25" s="44"/>
      <c r="G25" s="58"/>
      <c r="H25" s="25" t="s">
        <v>9</v>
      </c>
      <c r="I25" s="26" t="s">
        <v>10</v>
      </c>
      <c r="J25" s="26" t="s">
        <v>11</v>
      </c>
      <c r="K25" s="5"/>
      <c r="R25" s="3"/>
      <c r="S25" s="3"/>
      <c r="T25" s="3"/>
    </row>
    <row r="26" spans="1:20" ht="11.25" customHeight="1">
      <c r="A26" s="68"/>
      <c r="B26" s="48"/>
      <c r="C26" s="98"/>
      <c r="D26" s="72"/>
      <c r="E26" s="48"/>
      <c r="F26" s="44"/>
      <c r="G26" s="58"/>
      <c r="H26" s="17">
        <f>$G$24*50/100</f>
        <v>12875</v>
      </c>
      <c r="I26" s="17">
        <f>$G$24*48.36037153965/100</f>
        <v>12452.795671459875</v>
      </c>
      <c r="J26" s="17">
        <f>$G$24*1.63962846035/100</f>
        <v>422.204328540125</v>
      </c>
      <c r="K26" s="11"/>
      <c r="R26" s="3"/>
      <c r="S26" s="3"/>
      <c r="T26" s="3"/>
    </row>
    <row r="27" spans="1:20" ht="11.25" customHeight="1">
      <c r="A27" s="68"/>
      <c r="B27" s="48"/>
      <c r="C27" s="98"/>
      <c r="D27" s="72"/>
      <c r="E27" s="48"/>
      <c r="F27" s="59" t="s">
        <v>13</v>
      </c>
      <c r="G27" s="58"/>
      <c r="H27" s="7" t="s">
        <v>92</v>
      </c>
      <c r="I27" s="7" t="s">
        <v>92</v>
      </c>
      <c r="J27" s="7" t="s">
        <v>92</v>
      </c>
      <c r="K27" s="11"/>
      <c r="R27" s="3"/>
      <c r="S27" s="3"/>
      <c r="T27" s="3"/>
    </row>
    <row r="28" spans="1:20" ht="11.25" customHeight="1">
      <c r="A28" s="68"/>
      <c r="B28" s="48"/>
      <c r="C28" s="98"/>
      <c r="D28" s="72"/>
      <c r="E28" s="48"/>
      <c r="F28" s="59"/>
      <c r="G28" s="58"/>
      <c r="H28" s="25" t="s">
        <v>93</v>
      </c>
      <c r="I28" s="25" t="s">
        <v>93</v>
      </c>
      <c r="J28" s="25" t="s">
        <v>93</v>
      </c>
      <c r="K28" s="6"/>
      <c r="R28" s="4"/>
      <c r="S28" s="4"/>
      <c r="T28" s="4"/>
    </row>
    <row r="29" spans="1:20" ht="11.25" customHeight="1">
      <c r="A29" s="68"/>
      <c r="B29" s="48"/>
      <c r="C29" s="98"/>
      <c r="D29" s="72"/>
      <c r="E29" s="48"/>
      <c r="F29" s="59"/>
      <c r="G29" s="61" t="s">
        <v>97</v>
      </c>
      <c r="H29" s="13" t="s">
        <v>0</v>
      </c>
      <c r="I29" s="13" t="s">
        <v>0</v>
      </c>
      <c r="J29" s="13" t="s">
        <v>0</v>
      </c>
      <c r="K29" s="6"/>
      <c r="L29" s="18"/>
      <c r="R29" s="4"/>
      <c r="S29" s="4"/>
      <c r="T29" s="4"/>
    </row>
    <row r="30" spans="1:20" ht="12.75" customHeight="1" thickBot="1">
      <c r="A30" s="69"/>
      <c r="B30" s="48"/>
      <c r="C30" s="99"/>
      <c r="D30" s="73"/>
      <c r="E30" s="48"/>
      <c r="F30" s="60"/>
      <c r="G30" s="62"/>
      <c r="H30" s="23" t="s">
        <v>36</v>
      </c>
      <c r="I30" s="23" t="s">
        <v>36</v>
      </c>
      <c r="J30" s="23" t="s">
        <v>36</v>
      </c>
      <c r="K30" s="1"/>
      <c r="R30" s="3"/>
      <c r="S30" s="3"/>
      <c r="T30" s="3"/>
    </row>
    <row r="31" spans="1:20" ht="11.25" customHeight="1">
      <c r="A31" s="68">
        <v>3</v>
      </c>
      <c r="B31" s="48" t="s">
        <v>21</v>
      </c>
      <c r="C31" s="68" t="s">
        <v>37</v>
      </c>
      <c r="D31" s="72" t="s">
        <v>38</v>
      </c>
      <c r="E31" s="48" t="s">
        <v>39</v>
      </c>
      <c r="F31" s="43">
        <v>8202</v>
      </c>
      <c r="G31" s="77">
        <v>32550</v>
      </c>
      <c r="H31" s="24" t="s">
        <v>16</v>
      </c>
      <c r="I31" s="24" t="s">
        <v>16</v>
      </c>
      <c r="J31" s="24" t="s">
        <v>16</v>
      </c>
      <c r="K31" s="5"/>
      <c r="R31" s="3"/>
      <c r="S31" s="3"/>
      <c r="T31" s="3"/>
    </row>
    <row r="32" spans="1:20" ht="11.25" customHeight="1">
      <c r="A32" s="68"/>
      <c r="B32" s="48"/>
      <c r="C32" s="68"/>
      <c r="D32" s="72"/>
      <c r="E32" s="48"/>
      <c r="F32" s="44"/>
      <c r="G32" s="58"/>
      <c r="H32" s="25" t="s">
        <v>9</v>
      </c>
      <c r="I32" s="26" t="s">
        <v>10</v>
      </c>
      <c r="J32" s="26" t="s">
        <v>11</v>
      </c>
      <c r="K32" s="5"/>
      <c r="R32" s="3"/>
      <c r="S32" s="3"/>
      <c r="T32" s="3"/>
    </row>
    <row r="33" spans="1:20" ht="11.25" customHeight="1">
      <c r="A33" s="68"/>
      <c r="B33" s="48"/>
      <c r="C33" s="68"/>
      <c r="D33" s="72"/>
      <c r="E33" s="48"/>
      <c r="F33" s="44"/>
      <c r="G33" s="58"/>
      <c r="H33" s="17">
        <f>$G$31*50/100</f>
        <v>16275</v>
      </c>
      <c r="I33" s="17">
        <f>$G$31*48.36037153965/100</f>
        <v>15741.300936156074</v>
      </c>
      <c r="J33" s="17">
        <f>$G$31*1.63962846035/100</f>
        <v>533.6990638439249</v>
      </c>
      <c r="K33" s="11"/>
      <c r="R33" s="3"/>
      <c r="S33" s="3"/>
      <c r="T33" s="3"/>
    </row>
    <row r="34" spans="1:20" ht="11.25" customHeight="1">
      <c r="A34" s="68"/>
      <c r="B34" s="48"/>
      <c r="C34" s="68"/>
      <c r="D34" s="72"/>
      <c r="E34" s="48"/>
      <c r="F34" s="59" t="s">
        <v>13</v>
      </c>
      <c r="G34" s="58"/>
      <c r="H34" s="7" t="s">
        <v>92</v>
      </c>
      <c r="I34" s="7" t="s">
        <v>92</v>
      </c>
      <c r="J34" s="7" t="s">
        <v>92</v>
      </c>
      <c r="K34" s="11"/>
      <c r="R34" s="3"/>
      <c r="S34" s="3"/>
      <c r="T34" s="3"/>
    </row>
    <row r="35" spans="1:20" ht="11.25" customHeight="1">
      <c r="A35" s="68"/>
      <c r="B35" s="48"/>
      <c r="C35" s="68"/>
      <c r="D35" s="72"/>
      <c r="E35" s="48"/>
      <c r="F35" s="59"/>
      <c r="G35" s="58"/>
      <c r="H35" s="25" t="s">
        <v>93</v>
      </c>
      <c r="I35" s="25" t="s">
        <v>93</v>
      </c>
      <c r="J35" s="25" t="s">
        <v>93</v>
      </c>
      <c r="K35" s="6"/>
      <c r="L35" s="18"/>
      <c r="R35" s="4"/>
      <c r="S35" s="4"/>
      <c r="T35" s="4"/>
    </row>
    <row r="36" spans="1:20" ht="11.25" customHeight="1">
      <c r="A36" s="68"/>
      <c r="B36" s="48"/>
      <c r="C36" s="68"/>
      <c r="D36" s="72"/>
      <c r="E36" s="48"/>
      <c r="F36" s="59"/>
      <c r="G36" s="61" t="s">
        <v>98</v>
      </c>
      <c r="H36" s="13" t="s">
        <v>0</v>
      </c>
      <c r="I36" s="13" t="s">
        <v>0</v>
      </c>
      <c r="J36" s="13" t="s">
        <v>0</v>
      </c>
      <c r="K36" s="6"/>
      <c r="L36" s="18"/>
      <c r="R36" s="4"/>
      <c r="S36" s="4"/>
      <c r="T36" s="4"/>
    </row>
    <row r="37" spans="1:20" ht="11.25" customHeight="1" thickBot="1">
      <c r="A37" s="69"/>
      <c r="B37" s="48"/>
      <c r="C37" s="69"/>
      <c r="D37" s="73"/>
      <c r="E37" s="48"/>
      <c r="F37" s="60"/>
      <c r="G37" s="62"/>
      <c r="H37" s="23" t="s">
        <v>17</v>
      </c>
      <c r="I37" s="23" t="s">
        <v>17</v>
      </c>
      <c r="J37" s="23" t="s">
        <v>17</v>
      </c>
      <c r="K37" s="1"/>
      <c r="R37" s="3"/>
      <c r="S37" s="3"/>
      <c r="T37" s="3"/>
    </row>
    <row r="38" spans="1:20" ht="5.25" customHeight="1">
      <c r="A38" s="110"/>
      <c r="B38" s="109"/>
      <c r="C38" s="109"/>
      <c r="D38" s="109"/>
      <c r="E38" s="109"/>
      <c r="F38" s="109"/>
      <c r="G38" s="109"/>
      <c r="H38" s="109"/>
      <c r="I38" s="109"/>
      <c r="J38" s="109"/>
      <c r="K38" s="1"/>
      <c r="R38" s="3"/>
      <c r="S38" s="3"/>
      <c r="T38" s="3"/>
    </row>
    <row r="39" spans="1:19" ht="12.7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31"/>
      <c r="Q39" s="3"/>
      <c r="R39" s="3"/>
      <c r="S39" s="3"/>
    </row>
    <row r="40" spans="1:19" ht="12.7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Q40" s="3"/>
      <c r="R40" s="3"/>
      <c r="S40" s="3"/>
    </row>
    <row r="41" spans="1:19" ht="12.7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32"/>
      <c r="Q41" s="4"/>
      <c r="R41" s="4"/>
      <c r="S41" s="4"/>
    </row>
    <row r="42" spans="1:19" ht="12.7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32"/>
      <c r="Q42" s="4"/>
      <c r="R42" s="4"/>
      <c r="S42" s="4"/>
    </row>
    <row r="43" spans="1:19" ht="12.7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32"/>
      <c r="Q43" s="4"/>
      <c r="R43" s="4"/>
      <c r="S43" s="4"/>
    </row>
    <row r="44" spans="1:19" ht="12.7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31"/>
      <c r="Q44" s="3"/>
      <c r="R44" s="3"/>
      <c r="S44" s="3"/>
    </row>
    <row r="45" spans="1:10" ht="12.75">
      <c r="A45" s="84"/>
      <c r="B45" s="84"/>
      <c r="C45" s="84"/>
      <c r="D45" s="84"/>
      <c r="E45" s="84"/>
      <c r="F45" s="84"/>
      <c r="G45" s="84"/>
      <c r="H45" s="84"/>
      <c r="I45" s="84"/>
      <c r="J45" s="84"/>
    </row>
    <row r="46" spans="1:10" ht="12.75">
      <c r="A46" s="84"/>
      <c r="B46" s="84"/>
      <c r="C46" s="84"/>
      <c r="D46" s="84"/>
      <c r="E46" s="84"/>
      <c r="F46" s="84"/>
      <c r="G46" s="84"/>
      <c r="H46" s="84"/>
      <c r="I46" s="84"/>
      <c r="J46" s="84"/>
    </row>
    <row r="47" spans="1:10" ht="12.75">
      <c r="A47" s="84"/>
      <c r="B47" s="84"/>
      <c r="C47" s="84"/>
      <c r="D47" s="84"/>
      <c r="E47" s="84"/>
      <c r="F47" s="84"/>
      <c r="G47" s="84"/>
      <c r="H47" s="84"/>
      <c r="I47" s="84"/>
      <c r="J47" s="84"/>
    </row>
    <row r="48" spans="1:10" ht="12.75">
      <c r="A48" s="84"/>
      <c r="B48" s="84"/>
      <c r="C48" s="84"/>
      <c r="D48" s="84"/>
      <c r="E48" s="84"/>
      <c r="F48" s="84"/>
      <c r="G48" s="84"/>
      <c r="H48" s="84"/>
      <c r="I48" s="84"/>
      <c r="J48" s="84"/>
    </row>
    <row r="49" spans="1:10" ht="12.75">
      <c r="A49" s="84"/>
      <c r="B49" s="84"/>
      <c r="C49" s="84"/>
      <c r="D49" s="84"/>
      <c r="E49" s="84"/>
      <c r="F49" s="84"/>
      <c r="G49" s="84"/>
      <c r="H49" s="84"/>
      <c r="I49" s="84"/>
      <c r="J49" s="84"/>
    </row>
    <row r="50" spans="1:20" ht="8.25" customHeight="1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1"/>
      <c r="R50" s="3"/>
      <c r="S50" s="3"/>
      <c r="T50" s="3"/>
    </row>
    <row r="51" spans="1:20" ht="12.75" customHeight="1">
      <c r="A51" s="63" t="s">
        <v>25</v>
      </c>
      <c r="B51" s="63"/>
      <c r="C51" s="63"/>
      <c r="D51" s="63"/>
      <c r="E51" s="63"/>
      <c r="F51" s="63"/>
      <c r="G51" s="63"/>
      <c r="H51" s="63"/>
      <c r="I51" s="63"/>
      <c r="J51" s="63"/>
      <c r="K51" s="1"/>
      <c r="R51" s="3"/>
      <c r="S51" s="3"/>
      <c r="T51" s="3"/>
    </row>
    <row r="52" spans="1:20" ht="6.75" customHeight="1">
      <c r="A52" s="41"/>
      <c r="B52" s="97"/>
      <c r="C52" s="97"/>
      <c r="D52" s="97"/>
      <c r="E52" s="97"/>
      <c r="F52" s="97"/>
      <c r="G52" s="97"/>
      <c r="H52" s="97"/>
      <c r="I52" s="97"/>
      <c r="J52" s="97"/>
      <c r="K52" s="1"/>
      <c r="R52" s="3"/>
      <c r="S52" s="3"/>
      <c r="T52" s="3"/>
    </row>
    <row r="53" spans="1:20" ht="14.25" customHeight="1" thickBot="1">
      <c r="A53" s="15" t="s">
        <v>8</v>
      </c>
      <c r="B53" s="16" t="s">
        <v>7</v>
      </c>
      <c r="C53" s="15" t="s">
        <v>3</v>
      </c>
      <c r="D53" s="15" t="s">
        <v>2</v>
      </c>
      <c r="E53" s="15" t="s">
        <v>1</v>
      </c>
      <c r="F53" s="10" t="s">
        <v>12</v>
      </c>
      <c r="G53" s="30" t="s">
        <v>20</v>
      </c>
      <c r="H53" s="16" t="s">
        <v>4</v>
      </c>
      <c r="I53" s="16" t="s">
        <v>5</v>
      </c>
      <c r="J53" s="16" t="s">
        <v>6</v>
      </c>
      <c r="K53" s="1"/>
      <c r="R53" s="3"/>
      <c r="S53" s="3"/>
      <c r="T53" s="3"/>
    </row>
    <row r="54" spans="1:20" ht="12.75" customHeight="1">
      <c r="A54" s="67">
        <v>4</v>
      </c>
      <c r="B54" s="48" t="s">
        <v>18</v>
      </c>
      <c r="C54" s="48" t="s">
        <v>40</v>
      </c>
      <c r="D54" s="48" t="s">
        <v>41</v>
      </c>
      <c r="E54" s="48" t="s">
        <v>42</v>
      </c>
      <c r="F54" s="43">
        <v>8197</v>
      </c>
      <c r="G54" s="77">
        <v>19584</v>
      </c>
      <c r="H54" s="24" t="s">
        <v>16</v>
      </c>
      <c r="I54" s="24" t="s">
        <v>16</v>
      </c>
      <c r="J54" s="24" t="s">
        <v>16</v>
      </c>
      <c r="K54" s="1"/>
      <c r="R54" s="3"/>
      <c r="S54" s="3"/>
      <c r="T54" s="3"/>
    </row>
    <row r="55" spans="1:20" ht="12.75" customHeight="1">
      <c r="A55" s="68"/>
      <c r="B55" s="48"/>
      <c r="C55" s="48"/>
      <c r="D55" s="48"/>
      <c r="E55" s="48"/>
      <c r="F55" s="44"/>
      <c r="G55" s="58"/>
      <c r="H55" s="13" t="s">
        <v>9</v>
      </c>
      <c r="I55" s="14" t="s">
        <v>10</v>
      </c>
      <c r="J55" s="14" t="s">
        <v>11</v>
      </c>
      <c r="K55" s="5"/>
      <c r="L55" s="19"/>
      <c r="R55" s="3"/>
      <c r="S55" s="3"/>
      <c r="T55" s="3"/>
    </row>
    <row r="56" spans="1:20" ht="12.75" customHeight="1">
      <c r="A56" s="68"/>
      <c r="B56" s="48"/>
      <c r="C56" s="48"/>
      <c r="D56" s="48"/>
      <c r="E56" s="48"/>
      <c r="F56" s="44"/>
      <c r="G56" s="58"/>
      <c r="H56" s="17">
        <f>$G$54*50/100</f>
        <v>9792</v>
      </c>
      <c r="I56" s="17">
        <f>$G$54*48.36037153965/100</f>
        <v>9470.895162325056</v>
      </c>
      <c r="J56" s="17">
        <f>$G$54*1.63962846035/100</f>
        <v>321.104837674944</v>
      </c>
      <c r="K56" s="11"/>
      <c r="R56" s="3"/>
      <c r="S56" s="3"/>
      <c r="T56" s="3"/>
    </row>
    <row r="57" spans="1:20" ht="12.75" customHeight="1">
      <c r="A57" s="68"/>
      <c r="B57" s="48"/>
      <c r="C57" s="48"/>
      <c r="D57" s="48"/>
      <c r="E57" s="48"/>
      <c r="F57" s="59" t="s">
        <v>13</v>
      </c>
      <c r="G57" s="58"/>
      <c r="H57" s="7" t="s">
        <v>92</v>
      </c>
      <c r="I57" s="7" t="s">
        <v>92</v>
      </c>
      <c r="J57" s="7" t="s">
        <v>92</v>
      </c>
      <c r="K57" s="11"/>
      <c r="R57" s="3"/>
      <c r="S57" s="3"/>
      <c r="T57" s="3"/>
    </row>
    <row r="58" spans="1:20" ht="12.75" customHeight="1">
      <c r="A58" s="68"/>
      <c r="B58" s="48"/>
      <c r="C58" s="48"/>
      <c r="D58" s="48"/>
      <c r="E58" s="48"/>
      <c r="F58" s="59"/>
      <c r="G58" s="58"/>
      <c r="H58" s="25" t="s">
        <v>93</v>
      </c>
      <c r="I58" s="25" t="s">
        <v>93</v>
      </c>
      <c r="J58" s="25" t="s">
        <v>93</v>
      </c>
      <c r="K58" s="6"/>
      <c r="R58" s="4"/>
      <c r="S58" s="4"/>
      <c r="T58" s="4"/>
    </row>
    <row r="59" spans="1:20" ht="12.75" customHeight="1">
      <c r="A59" s="68"/>
      <c r="B59" s="48"/>
      <c r="C59" s="48"/>
      <c r="D59" s="48"/>
      <c r="E59" s="48"/>
      <c r="F59" s="59"/>
      <c r="G59" s="61" t="s">
        <v>97</v>
      </c>
      <c r="H59" s="13" t="s">
        <v>0</v>
      </c>
      <c r="I59" s="13" t="s">
        <v>0</v>
      </c>
      <c r="J59" s="13" t="s">
        <v>0</v>
      </c>
      <c r="K59" s="6"/>
      <c r="R59" s="4"/>
      <c r="S59" s="4"/>
      <c r="T59" s="4"/>
    </row>
    <row r="60" spans="1:20" ht="12.75" customHeight="1" thickBot="1">
      <c r="A60" s="69"/>
      <c r="B60" s="48"/>
      <c r="C60" s="48"/>
      <c r="D60" s="48"/>
      <c r="E60" s="48"/>
      <c r="F60" s="60"/>
      <c r="G60" s="62"/>
      <c r="H60" s="23" t="s">
        <v>36</v>
      </c>
      <c r="I60" s="23" t="s">
        <v>36</v>
      </c>
      <c r="J60" s="23" t="s">
        <v>36</v>
      </c>
      <c r="K60" s="1"/>
      <c r="R60" s="3"/>
      <c r="S60" s="3"/>
      <c r="T60" s="3"/>
    </row>
    <row r="61" spans="1:10" ht="12.75" customHeight="1">
      <c r="A61" s="67">
        <v>5</v>
      </c>
      <c r="B61" s="48" t="s">
        <v>21</v>
      </c>
      <c r="C61" s="48" t="s">
        <v>43</v>
      </c>
      <c r="D61" s="48" t="s">
        <v>44</v>
      </c>
      <c r="E61" s="48" t="s">
        <v>45</v>
      </c>
      <c r="F61" s="43">
        <v>8123</v>
      </c>
      <c r="G61" s="77">
        <v>21540</v>
      </c>
      <c r="H61" s="24" t="s">
        <v>16</v>
      </c>
      <c r="I61" s="24" t="s">
        <v>16</v>
      </c>
      <c r="J61" s="24" t="s">
        <v>16</v>
      </c>
    </row>
    <row r="62" spans="1:10" ht="12.75" customHeight="1">
      <c r="A62" s="68"/>
      <c r="B62" s="48"/>
      <c r="C62" s="48"/>
      <c r="D62" s="48"/>
      <c r="E62" s="48"/>
      <c r="F62" s="44"/>
      <c r="G62" s="58"/>
      <c r="H62" s="13" t="s">
        <v>9</v>
      </c>
      <c r="I62" s="14" t="s">
        <v>10</v>
      </c>
      <c r="J62" s="14" t="s">
        <v>11</v>
      </c>
    </row>
    <row r="63" spans="1:10" ht="12.75" customHeight="1">
      <c r="A63" s="68"/>
      <c r="B63" s="48"/>
      <c r="C63" s="48"/>
      <c r="D63" s="48"/>
      <c r="E63" s="48"/>
      <c r="F63" s="44"/>
      <c r="G63" s="58"/>
      <c r="H63" s="17">
        <f>$G$61*50/100</f>
        <v>10770</v>
      </c>
      <c r="I63" s="17">
        <f>$G$61*48.36037153965/100</f>
        <v>10416.82402964061</v>
      </c>
      <c r="J63" s="17">
        <f>$G$61*1.63962846035/100</f>
        <v>353.17597035938996</v>
      </c>
    </row>
    <row r="64" spans="1:10" ht="12.75" customHeight="1">
      <c r="A64" s="68"/>
      <c r="B64" s="48"/>
      <c r="C64" s="48"/>
      <c r="D64" s="48"/>
      <c r="E64" s="48"/>
      <c r="F64" s="59" t="s">
        <v>13</v>
      </c>
      <c r="G64" s="58"/>
      <c r="H64" s="7" t="s">
        <v>92</v>
      </c>
      <c r="I64" s="7" t="s">
        <v>92</v>
      </c>
      <c r="J64" s="7" t="s">
        <v>92</v>
      </c>
    </row>
    <row r="65" spans="1:10" ht="12.75" customHeight="1">
      <c r="A65" s="68"/>
      <c r="B65" s="48"/>
      <c r="C65" s="48"/>
      <c r="D65" s="48"/>
      <c r="E65" s="48"/>
      <c r="F65" s="59"/>
      <c r="G65" s="58"/>
      <c r="H65" s="25" t="s">
        <v>93</v>
      </c>
      <c r="I65" s="25" t="s">
        <v>93</v>
      </c>
      <c r="J65" s="25" t="s">
        <v>93</v>
      </c>
    </row>
    <row r="66" spans="1:10" ht="12.75" customHeight="1">
      <c r="A66" s="68"/>
      <c r="B66" s="48"/>
      <c r="C66" s="48"/>
      <c r="D66" s="48"/>
      <c r="E66" s="48"/>
      <c r="F66" s="59"/>
      <c r="G66" s="61" t="s">
        <v>99</v>
      </c>
      <c r="H66" s="13" t="s">
        <v>0</v>
      </c>
      <c r="I66" s="13" t="s">
        <v>0</v>
      </c>
      <c r="J66" s="13" t="s">
        <v>0</v>
      </c>
    </row>
    <row r="67" spans="1:10" ht="13.5" customHeight="1" thickBot="1">
      <c r="A67" s="69"/>
      <c r="B67" s="48"/>
      <c r="C67" s="67"/>
      <c r="D67" s="48"/>
      <c r="E67" s="48"/>
      <c r="F67" s="60"/>
      <c r="G67" s="62"/>
      <c r="H67" s="23" t="s">
        <v>36</v>
      </c>
      <c r="I67" s="23" t="s">
        <v>36</v>
      </c>
      <c r="J67" s="23" t="s">
        <v>36</v>
      </c>
    </row>
    <row r="68" spans="1:10" ht="12.75" customHeight="1">
      <c r="A68" s="101">
        <v>6</v>
      </c>
      <c r="B68" s="104" t="s">
        <v>21</v>
      </c>
      <c r="C68" s="104" t="s">
        <v>46</v>
      </c>
      <c r="D68" s="48" t="s">
        <v>47</v>
      </c>
      <c r="E68" s="48" t="s">
        <v>48</v>
      </c>
      <c r="F68" s="107">
        <v>8198</v>
      </c>
      <c r="G68" s="77">
        <v>29376</v>
      </c>
      <c r="H68" s="24" t="s">
        <v>16</v>
      </c>
      <c r="I68" s="24" t="s">
        <v>16</v>
      </c>
      <c r="J68" s="24" t="s">
        <v>16</v>
      </c>
    </row>
    <row r="69" spans="1:10" ht="12.75" customHeight="1">
      <c r="A69" s="102"/>
      <c r="B69" s="104"/>
      <c r="C69" s="104"/>
      <c r="D69" s="48"/>
      <c r="E69" s="48"/>
      <c r="F69" s="108"/>
      <c r="G69" s="58"/>
      <c r="H69" s="25" t="s">
        <v>9</v>
      </c>
      <c r="I69" s="26" t="s">
        <v>10</v>
      </c>
      <c r="J69" s="26" t="s">
        <v>11</v>
      </c>
    </row>
    <row r="70" spans="1:10" ht="12.75" customHeight="1">
      <c r="A70" s="102"/>
      <c r="B70" s="104"/>
      <c r="C70" s="104"/>
      <c r="D70" s="48"/>
      <c r="E70" s="48"/>
      <c r="F70" s="108"/>
      <c r="G70" s="58"/>
      <c r="H70" s="17">
        <f>$G$68*50/100</f>
        <v>14688</v>
      </c>
      <c r="I70" s="17">
        <f>$G$68*48.36037153965/100</f>
        <v>14206.342743487585</v>
      </c>
      <c r="J70" s="17">
        <f>$G$68*1.63962846035/100</f>
        <v>481.657256512416</v>
      </c>
    </row>
    <row r="71" spans="1:10" ht="12.75" customHeight="1">
      <c r="A71" s="102"/>
      <c r="B71" s="104"/>
      <c r="C71" s="104"/>
      <c r="D71" s="48"/>
      <c r="E71" s="48"/>
      <c r="F71" s="105" t="s">
        <v>13</v>
      </c>
      <c r="G71" s="58"/>
      <c r="H71" s="17" t="s">
        <v>92</v>
      </c>
      <c r="I71" s="17" t="s">
        <v>92</v>
      </c>
      <c r="J71" s="17" t="s">
        <v>92</v>
      </c>
    </row>
    <row r="72" spans="1:10" ht="12.75" customHeight="1">
      <c r="A72" s="102"/>
      <c r="B72" s="104"/>
      <c r="C72" s="104"/>
      <c r="D72" s="48"/>
      <c r="E72" s="48"/>
      <c r="F72" s="105"/>
      <c r="G72" s="58"/>
      <c r="H72" s="25" t="s">
        <v>93</v>
      </c>
      <c r="I72" s="25" t="s">
        <v>93</v>
      </c>
      <c r="J72" s="25" t="s">
        <v>93</v>
      </c>
    </row>
    <row r="73" spans="1:10" ht="12.75" customHeight="1">
      <c r="A73" s="102"/>
      <c r="B73" s="104"/>
      <c r="C73" s="104"/>
      <c r="D73" s="48"/>
      <c r="E73" s="48"/>
      <c r="F73" s="105"/>
      <c r="G73" s="65" t="s">
        <v>99</v>
      </c>
      <c r="H73" s="25" t="s">
        <v>0</v>
      </c>
      <c r="I73" s="25" t="s">
        <v>0</v>
      </c>
      <c r="J73" s="25" t="s">
        <v>0</v>
      </c>
    </row>
    <row r="74" spans="1:10" ht="13.5" customHeight="1" thickBot="1">
      <c r="A74" s="103"/>
      <c r="B74" s="104"/>
      <c r="C74" s="104"/>
      <c r="D74" s="48"/>
      <c r="E74" s="48"/>
      <c r="F74" s="106"/>
      <c r="G74" s="66"/>
      <c r="H74" s="23" t="s">
        <v>36</v>
      </c>
      <c r="I74" s="23" t="s">
        <v>36</v>
      </c>
      <c r="J74" s="23" t="s">
        <v>36</v>
      </c>
    </row>
    <row r="75" spans="1:10" ht="12.75" customHeight="1">
      <c r="A75" s="48">
        <v>7</v>
      </c>
      <c r="B75" s="48" t="s">
        <v>21</v>
      </c>
      <c r="C75" s="48" t="s">
        <v>49</v>
      </c>
      <c r="D75" s="100" t="s">
        <v>50</v>
      </c>
      <c r="E75" s="48" t="s">
        <v>51</v>
      </c>
      <c r="F75" s="43">
        <v>8192</v>
      </c>
      <c r="G75" s="77">
        <v>32832</v>
      </c>
      <c r="H75" s="24" t="s">
        <v>16</v>
      </c>
      <c r="I75" s="24" t="s">
        <v>16</v>
      </c>
      <c r="J75" s="24" t="s">
        <v>16</v>
      </c>
    </row>
    <row r="76" spans="1:10" ht="12.75" customHeight="1">
      <c r="A76" s="48"/>
      <c r="B76" s="48"/>
      <c r="C76" s="48"/>
      <c r="D76" s="100"/>
      <c r="E76" s="48"/>
      <c r="F76" s="44"/>
      <c r="G76" s="58"/>
      <c r="H76" s="25" t="s">
        <v>9</v>
      </c>
      <c r="I76" s="26" t="s">
        <v>10</v>
      </c>
      <c r="J76" s="26" t="s">
        <v>11</v>
      </c>
    </row>
    <row r="77" spans="1:10" ht="12.75" customHeight="1">
      <c r="A77" s="48"/>
      <c r="B77" s="48"/>
      <c r="C77" s="48"/>
      <c r="D77" s="100"/>
      <c r="E77" s="48"/>
      <c r="F77" s="44"/>
      <c r="G77" s="58"/>
      <c r="H77" s="17">
        <f>$G$75*50/100</f>
        <v>16416</v>
      </c>
      <c r="I77" s="17">
        <f>$G$75*48.36037153965/100</f>
        <v>15877.677183897886</v>
      </c>
      <c r="J77" s="17">
        <f>$G$75*1.63962846035/100</f>
        <v>538.322816102112</v>
      </c>
    </row>
    <row r="78" spans="1:10" ht="12.75" customHeight="1">
      <c r="A78" s="48"/>
      <c r="B78" s="48"/>
      <c r="C78" s="48"/>
      <c r="D78" s="100"/>
      <c r="E78" s="48"/>
      <c r="F78" s="59" t="s">
        <v>13</v>
      </c>
      <c r="G78" s="58"/>
      <c r="H78" s="7" t="s">
        <v>92</v>
      </c>
      <c r="I78" s="7" t="s">
        <v>92</v>
      </c>
      <c r="J78" s="7" t="s">
        <v>92</v>
      </c>
    </row>
    <row r="79" spans="1:10" ht="12.75" customHeight="1">
      <c r="A79" s="48"/>
      <c r="B79" s="48"/>
      <c r="C79" s="48"/>
      <c r="D79" s="100"/>
      <c r="E79" s="48"/>
      <c r="F79" s="59"/>
      <c r="G79" s="58"/>
      <c r="H79" s="25" t="s">
        <v>93</v>
      </c>
      <c r="I79" s="25" t="s">
        <v>93</v>
      </c>
      <c r="J79" s="25" t="s">
        <v>93</v>
      </c>
    </row>
    <row r="80" spans="1:10" ht="12.75" customHeight="1">
      <c r="A80" s="48"/>
      <c r="B80" s="48"/>
      <c r="C80" s="48"/>
      <c r="D80" s="100"/>
      <c r="E80" s="48"/>
      <c r="F80" s="59"/>
      <c r="G80" s="61" t="s">
        <v>99</v>
      </c>
      <c r="H80" s="13" t="s">
        <v>0</v>
      </c>
      <c r="I80" s="13" t="s">
        <v>0</v>
      </c>
      <c r="J80" s="13" t="s">
        <v>0</v>
      </c>
    </row>
    <row r="81" spans="1:10" ht="12.75" customHeight="1" thickBot="1">
      <c r="A81" s="48"/>
      <c r="B81" s="48"/>
      <c r="C81" s="48"/>
      <c r="D81" s="100"/>
      <c r="E81" s="48"/>
      <c r="F81" s="60"/>
      <c r="G81" s="62"/>
      <c r="H81" s="23" t="s">
        <v>36</v>
      </c>
      <c r="I81" s="23" t="s">
        <v>36</v>
      </c>
      <c r="J81" s="23" t="s">
        <v>36</v>
      </c>
    </row>
    <row r="82" spans="1:10" ht="8.25" customHeight="1">
      <c r="A82" s="110"/>
      <c r="B82" s="109"/>
      <c r="C82" s="109"/>
      <c r="D82" s="109"/>
      <c r="E82" s="109"/>
      <c r="F82" s="109"/>
      <c r="G82" s="109"/>
      <c r="H82" s="109"/>
      <c r="I82" s="109"/>
      <c r="J82" s="111"/>
    </row>
    <row r="83" spans="1:19" ht="12.75" customHeight="1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31"/>
      <c r="Q83" s="3"/>
      <c r="R83" s="3"/>
      <c r="S83" s="3"/>
    </row>
    <row r="84" spans="1:19" ht="12.75" customHeight="1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Q84" s="3"/>
      <c r="R84" s="3"/>
      <c r="S84" s="3"/>
    </row>
    <row r="85" spans="1:19" ht="12.75" customHeight="1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32"/>
      <c r="Q85" s="4"/>
      <c r="R85" s="4"/>
      <c r="S85" s="4"/>
    </row>
    <row r="86" spans="1:19" ht="12.75" customHeight="1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32"/>
      <c r="Q86" s="4"/>
      <c r="R86" s="4"/>
      <c r="S86" s="4"/>
    </row>
    <row r="87" spans="1:19" ht="12.75" customHeight="1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32"/>
      <c r="Q87" s="4"/>
      <c r="R87" s="4"/>
      <c r="S87" s="4"/>
    </row>
    <row r="88" spans="1:19" ht="12.75" customHeight="1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31"/>
      <c r="Q88" s="3"/>
      <c r="R88" s="3"/>
      <c r="S88" s="3"/>
    </row>
    <row r="89" spans="1:10" ht="12.75">
      <c r="A89" s="84"/>
      <c r="B89" s="84"/>
      <c r="C89" s="84"/>
      <c r="D89" s="84"/>
      <c r="E89" s="84"/>
      <c r="F89" s="84"/>
      <c r="G89" s="84"/>
      <c r="H89" s="84"/>
      <c r="I89" s="84"/>
      <c r="J89" s="84"/>
    </row>
    <row r="90" spans="1:10" ht="12.75">
      <c r="A90" s="84"/>
      <c r="B90" s="84"/>
      <c r="C90" s="84"/>
      <c r="D90" s="84"/>
      <c r="E90" s="84"/>
      <c r="F90" s="84"/>
      <c r="G90" s="84"/>
      <c r="H90" s="84"/>
      <c r="I90" s="84"/>
      <c r="J90" s="84"/>
    </row>
    <row r="91" spans="1:10" ht="12.75">
      <c r="A91" s="84"/>
      <c r="B91" s="84"/>
      <c r="C91" s="84"/>
      <c r="D91" s="84"/>
      <c r="E91" s="84"/>
      <c r="F91" s="84"/>
      <c r="G91" s="84"/>
      <c r="H91" s="84"/>
      <c r="I91" s="84"/>
      <c r="J91" s="84"/>
    </row>
    <row r="92" spans="1:10" ht="12.75">
      <c r="A92" s="84"/>
      <c r="B92" s="84"/>
      <c r="C92" s="84"/>
      <c r="D92" s="84"/>
      <c r="E92" s="84"/>
      <c r="F92" s="84"/>
      <c r="G92" s="84"/>
      <c r="H92" s="84"/>
      <c r="I92" s="84"/>
      <c r="J92" s="84"/>
    </row>
    <row r="93" spans="1:10" ht="12.75">
      <c r="A93" s="84"/>
      <c r="B93" s="84"/>
      <c r="C93" s="84"/>
      <c r="D93" s="84"/>
      <c r="E93" s="84"/>
      <c r="F93" s="84"/>
      <c r="G93" s="84"/>
      <c r="H93" s="84"/>
      <c r="I93" s="84"/>
      <c r="J93" s="84"/>
    </row>
    <row r="94" spans="1:10" ht="7.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</row>
    <row r="95" spans="1:10" ht="12.75" customHeight="1">
      <c r="A95" s="63" t="s">
        <v>24</v>
      </c>
      <c r="B95" s="63"/>
      <c r="C95" s="63"/>
      <c r="D95" s="63"/>
      <c r="E95" s="63"/>
      <c r="F95" s="63"/>
      <c r="G95" s="63"/>
      <c r="H95" s="63"/>
      <c r="I95" s="63"/>
      <c r="J95" s="63"/>
    </row>
    <row r="96" spans="1:10" ht="4.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</row>
    <row r="97" spans="1:10" ht="12.75" customHeight="1" thickBot="1">
      <c r="A97" s="27" t="s">
        <v>8</v>
      </c>
      <c r="B97" s="10" t="s">
        <v>7</v>
      </c>
      <c r="C97" s="27" t="s">
        <v>3</v>
      </c>
      <c r="D97" s="27" t="s">
        <v>2</v>
      </c>
      <c r="E97" s="27" t="s">
        <v>1</v>
      </c>
      <c r="F97" s="10" t="s">
        <v>12</v>
      </c>
      <c r="G97" s="30" t="s">
        <v>20</v>
      </c>
      <c r="H97" s="16" t="s">
        <v>4</v>
      </c>
      <c r="I97" s="16" t="s">
        <v>5</v>
      </c>
      <c r="J97" s="16" t="s">
        <v>6</v>
      </c>
    </row>
    <row r="98" spans="1:10" ht="12.75" customHeight="1">
      <c r="A98" s="68">
        <v>8</v>
      </c>
      <c r="B98" s="48" t="s">
        <v>18</v>
      </c>
      <c r="C98" s="69" t="s">
        <v>52</v>
      </c>
      <c r="D98" s="71" t="s">
        <v>53</v>
      </c>
      <c r="E98" s="69" t="s">
        <v>54</v>
      </c>
      <c r="F98" s="43">
        <v>8187</v>
      </c>
      <c r="G98" s="58">
        <v>4488</v>
      </c>
      <c r="H98" s="24" t="s">
        <v>16</v>
      </c>
      <c r="I98" s="24" t="s">
        <v>16</v>
      </c>
      <c r="J98" s="24" t="s">
        <v>16</v>
      </c>
    </row>
    <row r="99" spans="1:10" ht="12.75" customHeight="1">
      <c r="A99" s="68"/>
      <c r="B99" s="48"/>
      <c r="C99" s="48"/>
      <c r="D99" s="72"/>
      <c r="E99" s="48"/>
      <c r="F99" s="44"/>
      <c r="G99" s="58"/>
      <c r="H99" s="13" t="s">
        <v>9</v>
      </c>
      <c r="I99" s="14" t="s">
        <v>10</v>
      </c>
      <c r="J99" s="14" t="s">
        <v>11</v>
      </c>
    </row>
    <row r="100" spans="1:10" ht="12.75" customHeight="1">
      <c r="A100" s="68"/>
      <c r="B100" s="48"/>
      <c r="C100" s="48"/>
      <c r="D100" s="72"/>
      <c r="E100" s="48"/>
      <c r="F100" s="44"/>
      <c r="G100" s="58"/>
      <c r="H100" s="17">
        <f>$G$98*50/100</f>
        <v>2244</v>
      </c>
      <c r="I100" s="17">
        <f>$G$98*48.36037153965/100</f>
        <v>2170.413474699492</v>
      </c>
      <c r="J100" s="17">
        <f>$G$98*1.63962846035/100</f>
        <v>73.586525300508</v>
      </c>
    </row>
    <row r="101" spans="1:10" ht="12.75" customHeight="1">
      <c r="A101" s="68"/>
      <c r="B101" s="48"/>
      <c r="C101" s="48"/>
      <c r="D101" s="72"/>
      <c r="E101" s="48"/>
      <c r="F101" s="59" t="s">
        <v>13</v>
      </c>
      <c r="G101" s="58"/>
      <c r="H101" s="7" t="s">
        <v>92</v>
      </c>
      <c r="I101" s="7" t="s">
        <v>92</v>
      </c>
      <c r="J101" s="7" t="s">
        <v>92</v>
      </c>
    </row>
    <row r="102" spans="1:10" ht="12.75" customHeight="1">
      <c r="A102" s="68"/>
      <c r="B102" s="48"/>
      <c r="C102" s="48"/>
      <c r="D102" s="72"/>
      <c r="E102" s="48"/>
      <c r="F102" s="59"/>
      <c r="G102" s="58"/>
      <c r="H102" s="25" t="s">
        <v>93</v>
      </c>
      <c r="I102" s="25" t="s">
        <v>93</v>
      </c>
      <c r="J102" s="25" t="s">
        <v>93</v>
      </c>
    </row>
    <row r="103" spans="1:10" ht="12.75" customHeight="1">
      <c r="A103" s="68"/>
      <c r="B103" s="48"/>
      <c r="C103" s="48"/>
      <c r="D103" s="72"/>
      <c r="E103" s="48"/>
      <c r="F103" s="59"/>
      <c r="G103" s="61" t="s">
        <v>101</v>
      </c>
      <c r="H103" s="13" t="s">
        <v>0</v>
      </c>
      <c r="I103" s="13" t="s">
        <v>0</v>
      </c>
      <c r="J103" s="13" t="s">
        <v>0</v>
      </c>
    </row>
    <row r="104" spans="1:10" ht="12.75" customHeight="1" thickBot="1">
      <c r="A104" s="69"/>
      <c r="B104" s="48"/>
      <c r="C104" s="48"/>
      <c r="D104" s="73"/>
      <c r="E104" s="48"/>
      <c r="F104" s="60"/>
      <c r="G104" s="62"/>
      <c r="H104" s="23" t="s">
        <v>17</v>
      </c>
      <c r="I104" s="23" t="s">
        <v>17</v>
      </c>
      <c r="J104" s="23" t="s">
        <v>17</v>
      </c>
    </row>
    <row r="105" spans="1:10" ht="12.75" customHeight="1">
      <c r="A105" s="67">
        <v>9</v>
      </c>
      <c r="B105" s="48" t="s">
        <v>21</v>
      </c>
      <c r="C105" s="48" t="s">
        <v>55</v>
      </c>
      <c r="D105" s="71" t="s">
        <v>53</v>
      </c>
      <c r="E105" s="48" t="s">
        <v>56</v>
      </c>
      <c r="F105" s="43">
        <v>8172</v>
      </c>
      <c r="G105" s="77">
        <v>5984</v>
      </c>
      <c r="H105" s="24" t="s">
        <v>16</v>
      </c>
      <c r="I105" s="24" t="s">
        <v>16</v>
      </c>
      <c r="J105" s="24" t="s">
        <v>16</v>
      </c>
    </row>
    <row r="106" spans="1:10" ht="12.75" customHeight="1">
      <c r="A106" s="68"/>
      <c r="B106" s="48"/>
      <c r="C106" s="48"/>
      <c r="D106" s="72"/>
      <c r="E106" s="48"/>
      <c r="F106" s="44"/>
      <c r="G106" s="58"/>
      <c r="H106" s="13" t="s">
        <v>9</v>
      </c>
      <c r="I106" s="14" t="s">
        <v>10</v>
      </c>
      <c r="J106" s="14" t="s">
        <v>11</v>
      </c>
    </row>
    <row r="107" spans="1:10" ht="12.75" customHeight="1">
      <c r="A107" s="68"/>
      <c r="B107" s="48"/>
      <c r="C107" s="48"/>
      <c r="D107" s="72"/>
      <c r="E107" s="48"/>
      <c r="F107" s="44"/>
      <c r="G107" s="58"/>
      <c r="H107" s="17">
        <f>$G$105*50/100</f>
        <v>2992</v>
      </c>
      <c r="I107" s="17">
        <f>$G$105*48.36037153965/100</f>
        <v>2893.8846329326557</v>
      </c>
      <c r="J107" s="17">
        <f>$G$105*1.63962846035/100</f>
        <v>98.115367067344</v>
      </c>
    </row>
    <row r="108" spans="1:10" ht="12.75" customHeight="1">
      <c r="A108" s="68"/>
      <c r="B108" s="48"/>
      <c r="C108" s="48"/>
      <c r="D108" s="72"/>
      <c r="E108" s="48"/>
      <c r="F108" s="59" t="s">
        <v>13</v>
      </c>
      <c r="G108" s="58"/>
      <c r="H108" s="7" t="s">
        <v>92</v>
      </c>
      <c r="I108" s="7" t="s">
        <v>92</v>
      </c>
      <c r="J108" s="7" t="s">
        <v>92</v>
      </c>
    </row>
    <row r="109" spans="1:10" ht="12.75" customHeight="1">
      <c r="A109" s="68"/>
      <c r="B109" s="48"/>
      <c r="C109" s="48"/>
      <c r="D109" s="72"/>
      <c r="E109" s="48"/>
      <c r="F109" s="59"/>
      <c r="G109" s="58"/>
      <c r="H109" s="25" t="s">
        <v>93</v>
      </c>
      <c r="I109" s="25" t="s">
        <v>93</v>
      </c>
      <c r="J109" s="25" t="s">
        <v>93</v>
      </c>
    </row>
    <row r="110" spans="1:10" ht="12.75" customHeight="1">
      <c r="A110" s="68"/>
      <c r="B110" s="48"/>
      <c r="C110" s="48"/>
      <c r="D110" s="72"/>
      <c r="E110" s="48"/>
      <c r="F110" s="59"/>
      <c r="G110" s="61" t="s">
        <v>102</v>
      </c>
      <c r="H110" s="13" t="s">
        <v>0</v>
      </c>
      <c r="I110" s="13" t="s">
        <v>0</v>
      </c>
      <c r="J110" s="13" t="s">
        <v>0</v>
      </c>
    </row>
    <row r="111" spans="1:10" ht="12.75" customHeight="1" thickBot="1">
      <c r="A111" s="69"/>
      <c r="B111" s="48"/>
      <c r="C111" s="67"/>
      <c r="D111" s="73"/>
      <c r="E111" s="67"/>
      <c r="F111" s="60"/>
      <c r="G111" s="62"/>
      <c r="H111" s="23" t="s">
        <v>17</v>
      </c>
      <c r="I111" s="23" t="s">
        <v>17</v>
      </c>
      <c r="J111" s="23" t="s">
        <v>17</v>
      </c>
    </row>
    <row r="112" spans="1:10" ht="12.75" customHeight="1">
      <c r="A112" s="67">
        <v>10</v>
      </c>
      <c r="B112" s="48" t="s">
        <v>21</v>
      </c>
      <c r="C112" s="48" t="s">
        <v>57</v>
      </c>
      <c r="D112" s="48" t="s">
        <v>58</v>
      </c>
      <c r="E112" s="48" t="s">
        <v>59</v>
      </c>
      <c r="F112" s="43">
        <v>8167</v>
      </c>
      <c r="G112" s="77">
        <v>29376</v>
      </c>
      <c r="H112" s="24" t="s">
        <v>16</v>
      </c>
      <c r="I112" s="24" t="s">
        <v>16</v>
      </c>
      <c r="J112" s="24" t="s">
        <v>16</v>
      </c>
    </row>
    <row r="113" spans="1:10" ht="12.75" customHeight="1">
      <c r="A113" s="68"/>
      <c r="B113" s="48"/>
      <c r="C113" s="48"/>
      <c r="D113" s="48"/>
      <c r="E113" s="48"/>
      <c r="F113" s="44"/>
      <c r="G113" s="58"/>
      <c r="H113" s="13" t="s">
        <v>9</v>
      </c>
      <c r="I113" s="14" t="s">
        <v>10</v>
      </c>
      <c r="J113" s="14" t="s">
        <v>11</v>
      </c>
    </row>
    <row r="114" spans="1:10" ht="12.75" customHeight="1">
      <c r="A114" s="68"/>
      <c r="B114" s="48"/>
      <c r="C114" s="48"/>
      <c r="D114" s="48"/>
      <c r="E114" s="48"/>
      <c r="F114" s="44"/>
      <c r="G114" s="58"/>
      <c r="H114" s="17">
        <f>$G$112*50/100</f>
        <v>14688</v>
      </c>
      <c r="I114" s="17">
        <f>$G$112*48.36037153965/100</f>
        <v>14206.342743487585</v>
      </c>
      <c r="J114" s="17">
        <f>$G$112*1.63962846035/100</f>
        <v>481.657256512416</v>
      </c>
    </row>
    <row r="115" spans="1:10" ht="12.75" customHeight="1">
      <c r="A115" s="68"/>
      <c r="B115" s="48"/>
      <c r="C115" s="48"/>
      <c r="D115" s="48"/>
      <c r="E115" s="48"/>
      <c r="F115" s="59" t="s">
        <v>13</v>
      </c>
      <c r="G115" s="58"/>
      <c r="H115" s="7" t="s">
        <v>92</v>
      </c>
      <c r="I115" s="7" t="s">
        <v>92</v>
      </c>
      <c r="J115" s="7" t="s">
        <v>92</v>
      </c>
    </row>
    <row r="116" spans="1:10" ht="12.75" customHeight="1">
      <c r="A116" s="68"/>
      <c r="B116" s="48"/>
      <c r="C116" s="48"/>
      <c r="D116" s="48"/>
      <c r="E116" s="48"/>
      <c r="F116" s="59"/>
      <c r="G116" s="58"/>
      <c r="H116" s="25" t="s">
        <v>93</v>
      </c>
      <c r="I116" s="25" t="s">
        <v>93</v>
      </c>
      <c r="J116" s="25" t="s">
        <v>93</v>
      </c>
    </row>
    <row r="117" spans="1:10" ht="12.75" customHeight="1">
      <c r="A117" s="68"/>
      <c r="B117" s="48"/>
      <c r="C117" s="48"/>
      <c r="D117" s="48"/>
      <c r="E117" s="48"/>
      <c r="F117" s="59"/>
      <c r="G117" s="61" t="s">
        <v>99</v>
      </c>
      <c r="H117" s="13" t="s">
        <v>0</v>
      </c>
      <c r="I117" s="13" t="s">
        <v>0</v>
      </c>
      <c r="J117" s="13" t="s">
        <v>0</v>
      </c>
    </row>
    <row r="118" spans="1:10" ht="12.75" customHeight="1" thickBot="1">
      <c r="A118" s="69"/>
      <c r="B118" s="48"/>
      <c r="C118" s="48"/>
      <c r="D118" s="48"/>
      <c r="E118" s="48"/>
      <c r="F118" s="60"/>
      <c r="G118" s="62"/>
      <c r="H118" s="23" t="s">
        <v>36</v>
      </c>
      <c r="I118" s="23" t="s">
        <v>36</v>
      </c>
      <c r="J118" s="23" t="s">
        <v>36</v>
      </c>
    </row>
    <row r="119" spans="1:10" ht="12.75" customHeight="1">
      <c r="A119" s="67">
        <v>11</v>
      </c>
      <c r="B119" s="48" t="s">
        <v>21</v>
      </c>
      <c r="C119" s="69" t="s">
        <v>60</v>
      </c>
      <c r="D119" s="67" t="s">
        <v>61</v>
      </c>
      <c r="E119" s="67" t="s">
        <v>62</v>
      </c>
      <c r="F119" s="43">
        <v>8128</v>
      </c>
      <c r="G119" s="77">
        <v>7317.08</v>
      </c>
      <c r="H119" s="24" t="s">
        <v>16</v>
      </c>
      <c r="I119" s="24" t="s">
        <v>16</v>
      </c>
      <c r="J119" s="24" t="s">
        <v>16</v>
      </c>
    </row>
    <row r="120" spans="1:10" ht="12.75" customHeight="1">
      <c r="A120" s="68"/>
      <c r="B120" s="48"/>
      <c r="C120" s="48"/>
      <c r="D120" s="68"/>
      <c r="E120" s="68"/>
      <c r="F120" s="44"/>
      <c r="G120" s="58"/>
      <c r="H120" s="13" t="s">
        <v>9</v>
      </c>
      <c r="I120" s="14" t="s">
        <v>10</v>
      </c>
      <c r="J120" s="14" t="s">
        <v>11</v>
      </c>
    </row>
    <row r="121" spans="1:10" ht="12.75" customHeight="1">
      <c r="A121" s="68"/>
      <c r="B121" s="48"/>
      <c r="C121" s="48"/>
      <c r="D121" s="68"/>
      <c r="E121" s="68"/>
      <c r="F121" s="44"/>
      <c r="G121" s="58"/>
      <c r="H121" s="17">
        <f>$G$119*50/100</f>
        <v>3658.54</v>
      </c>
      <c r="I121" s="17">
        <f>$G$119*48.36037153965/100</f>
        <v>3538.5670738534222</v>
      </c>
      <c r="J121" s="17">
        <f>$G$119*1.63962846035/100</f>
        <v>119.97292614657778</v>
      </c>
    </row>
    <row r="122" spans="1:10" ht="12.75" customHeight="1">
      <c r="A122" s="68"/>
      <c r="B122" s="48"/>
      <c r="C122" s="48"/>
      <c r="D122" s="68"/>
      <c r="E122" s="68"/>
      <c r="F122" s="80" t="s">
        <v>13</v>
      </c>
      <c r="G122" s="58"/>
      <c r="H122" s="7" t="s">
        <v>92</v>
      </c>
      <c r="I122" s="7" t="s">
        <v>92</v>
      </c>
      <c r="J122" s="7" t="s">
        <v>92</v>
      </c>
    </row>
    <row r="123" spans="1:10" ht="12.75" customHeight="1">
      <c r="A123" s="68"/>
      <c r="B123" s="48"/>
      <c r="C123" s="48"/>
      <c r="D123" s="68"/>
      <c r="E123" s="68"/>
      <c r="F123" s="80"/>
      <c r="G123" s="58"/>
      <c r="H123" s="25" t="s">
        <v>93</v>
      </c>
      <c r="I123" s="25" t="s">
        <v>93</v>
      </c>
      <c r="J123" s="25" t="s">
        <v>93</v>
      </c>
    </row>
    <row r="124" spans="1:10" ht="12.75" customHeight="1">
      <c r="A124" s="68"/>
      <c r="B124" s="48"/>
      <c r="C124" s="48"/>
      <c r="D124" s="68"/>
      <c r="E124" s="68"/>
      <c r="F124" s="80"/>
      <c r="G124" s="61" t="s">
        <v>99</v>
      </c>
      <c r="H124" s="13" t="s">
        <v>0</v>
      </c>
      <c r="I124" s="13" t="s">
        <v>0</v>
      </c>
      <c r="J124" s="13" t="s">
        <v>0</v>
      </c>
    </row>
    <row r="125" spans="1:10" ht="12.75" customHeight="1" thickBot="1">
      <c r="A125" s="69"/>
      <c r="B125" s="48"/>
      <c r="C125" s="48"/>
      <c r="D125" s="69"/>
      <c r="E125" s="69"/>
      <c r="F125" s="81"/>
      <c r="G125" s="62"/>
      <c r="H125" s="23" t="s">
        <v>36</v>
      </c>
      <c r="I125" s="23" t="s">
        <v>36</v>
      </c>
      <c r="J125" s="23" t="s">
        <v>36</v>
      </c>
    </row>
    <row r="126" spans="1:10" ht="6.75" customHeight="1">
      <c r="A126" s="110"/>
      <c r="B126" s="109"/>
      <c r="C126" s="109"/>
      <c r="D126" s="109"/>
      <c r="E126" s="109"/>
      <c r="F126" s="109"/>
      <c r="G126" s="109"/>
      <c r="H126" s="109"/>
      <c r="I126" s="109"/>
      <c r="J126" s="111"/>
    </row>
    <row r="127" spans="1:19" ht="12.75" customHeight="1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31"/>
      <c r="Q127" s="3"/>
      <c r="R127" s="3"/>
      <c r="S127" s="3"/>
    </row>
    <row r="128" spans="1:19" ht="12.75" customHeight="1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Q128" s="3"/>
      <c r="R128" s="3"/>
      <c r="S128" s="3"/>
    </row>
    <row r="129" spans="1:19" ht="12.75" customHeight="1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32"/>
      <c r="Q129" s="4"/>
      <c r="R129" s="4"/>
      <c r="S129" s="4"/>
    </row>
    <row r="130" spans="1:19" ht="12.75" customHeight="1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32"/>
      <c r="Q130" s="4"/>
      <c r="R130" s="4"/>
      <c r="S130" s="4"/>
    </row>
    <row r="131" spans="1:19" ht="12.75" customHeight="1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32"/>
      <c r="Q131" s="4"/>
      <c r="R131" s="4"/>
      <c r="S131" s="4"/>
    </row>
    <row r="132" spans="1:19" ht="12.75" customHeight="1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31"/>
      <c r="Q132" s="3"/>
      <c r="R132" s="3"/>
      <c r="S132" s="3"/>
    </row>
    <row r="133" spans="1:10" ht="12.75">
      <c r="A133" s="84"/>
      <c r="B133" s="84"/>
      <c r="C133" s="84"/>
      <c r="D133" s="84"/>
      <c r="E133" s="84"/>
      <c r="F133" s="84"/>
      <c r="G133" s="84"/>
      <c r="H133" s="84"/>
      <c r="I133" s="84"/>
      <c r="J133" s="84"/>
    </row>
    <row r="134" spans="1:10" ht="12.75">
      <c r="A134" s="84"/>
      <c r="B134" s="84"/>
      <c r="C134" s="84"/>
      <c r="D134" s="84"/>
      <c r="E134" s="84"/>
      <c r="F134" s="84"/>
      <c r="G134" s="84"/>
      <c r="H134" s="84"/>
      <c r="I134" s="84"/>
      <c r="J134" s="84"/>
    </row>
    <row r="135" spans="1:10" ht="12.75">
      <c r="A135" s="84"/>
      <c r="B135" s="84"/>
      <c r="C135" s="84"/>
      <c r="D135" s="84"/>
      <c r="E135" s="84"/>
      <c r="F135" s="84"/>
      <c r="G135" s="84"/>
      <c r="H135" s="84"/>
      <c r="I135" s="84"/>
      <c r="J135" s="84"/>
    </row>
    <row r="136" spans="1:10" ht="12.75">
      <c r="A136" s="84"/>
      <c r="B136" s="84"/>
      <c r="C136" s="84"/>
      <c r="D136" s="84"/>
      <c r="E136" s="84"/>
      <c r="F136" s="84"/>
      <c r="G136" s="84"/>
      <c r="H136" s="84"/>
      <c r="I136" s="84"/>
      <c r="J136" s="84"/>
    </row>
    <row r="137" spans="1:10" ht="12.75">
      <c r="A137" s="84"/>
      <c r="B137" s="84"/>
      <c r="C137" s="84"/>
      <c r="D137" s="84"/>
      <c r="E137" s="84"/>
      <c r="F137" s="84"/>
      <c r="G137" s="84"/>
      <c r="H137" s="84"/>
      <c r="I137" s="84"/>
      <c r="J137" s="84"/>
    </row>
    <row r="138" spans="1:10" ht="6.75" customHeight="1">
      <c r="A138" s="46"/>
      <c r="B138" s="47"/>
      <c r="C138" s="47"/>
      <c r="D138" s="47"/>
      <c r="E138" s="47"/>
      <c r="F138" s="47"/>
      <c r="G138" s="47"/>
      <c r="H138" s="47"/>
      <c r="I138" s="47"/>
      <c r="J138" s="47"/>
    </row>
    <row r="139" spans="1:10" ht="12.75" customHeight="1">
      <c r="A139" s="63" t="s">
        <v>27</v>
      </c>
      <c r="B139" s="63"/>
      <c r="C139" s="63"/>
      <c r="D139" s="63"/>
      <c r="E139" s="63"/>
      <c r="F139" s="63"/>
      <c r="G139" s="63"/>
      <c r="H139" s="63"/>
      <c r="I139" s="63"/>
      <c r="J139" s="63"/>
    </row>
    <row r="140" spans="1:10" ht="6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</row>
    <row r="141" spans="1:10" ht="12.75" customHeight="1" thickBot="1">
      <c r="A141" s="27" t="s">
        <v>8</v>
      </c>
      <c r="B141" s="10" t="s">
        <v>7</v>
      </c>
      <c r="C141" s="27" t="s">
        <v>3</v>
      </c>
      <c r="D141" s="27" t="s">
        <v>2</v>
      </c>
      <c r="E141" s="27" t="s">
        <v>1</v>
      </c>
      <c r="F141" s="10" t="s">
        <v>12</v>
      </c>
      <c r="G141" s="30" t="s">
        <v>20</v>
      </c>
      <c r="H141" s="16" t="s">
        <v>4</v>
      </c>
      <c r="I141" s="16" t="s">
        <v>5</v>
      </c>
      <c r="J141" s="16" t="s">
        <v>6</v>
      </c>
    </row>
    <row r="142" spans="1:10" ht="12.75" customHeight="1">
      <c r="A142" s="68">
        <v>1</v>
      </c>
      <c r="B142" s="48" t="s">
        <v>21</v>
      </c>
      <c r="C142" s="69" t="s">
        <v>63</v>
      </c>
      <c r="D142" s="69" t="s">
        <v>64</v>
      </c>
      <c r="E142" s="69" t="s">
        <v>65</v>
      </c>
      <c r="F142" s="43">
        <v>8182</v>
      </c>
      <c r="G142" s="58">
        <v>21040</v>
      </c>
      <c r="H142" s="24" t="s">
        <v>16</v>
      </c>
      <c r="I142" s="24" t="s">
        <v>16</v>
      </c>
      <c r="J142" s="24" t="s">
        <v>16</v>
      </c>
    </row>
    <row r="143" spans="1:10" ht="12.75" customHeight="1">
      <c r="A143" s="68"/>
      <c r="B143" s="48"/>
      <c r="C143" s="48"/>
      <c r="D143" s="48"/>
      <c r="E143" s="48"/>
      <c r="F143" s="44"/>
      <c r="G143" s="58"/>
      <c r="H143" s="13" t="s">
        <v>9</v>
      </c>
      <c r="I143" s="14" t="s">
        <v>10</v>
      </c>
      <c r="J143" s="14" t="s">
        <v>11</v>
      </c>
    </row>
    <row r="144" spans="1:10" ht="12.75" customHeight="1">
      <c r="A144" s="68"/>
      <c r="B144" s="48"/>
      <c r="C144" s="48"/>
      <c r="D144" s="48"/>
      <c r="E144" s="48"/>
      <c r="F144" s="44"/>
      <c r="G144" s="58"/>
      <c r="H144" s="17">
        <f>$G$142*50/100</f>
        <v>10520</v>
      </c>
      <c r="I144" s="17">
        <f>$G$142*48.36037153965/100</f>
        <v>10175.022171942359</v>
      </c>
      <c r="J144" s="17">
        <f>$G$142*1.63962846035/100</f>
        <v>344.97782805764</v>
      </c>
    </row>
    <row r="145" spans="1:10" ht="12.75" customHeight="1">
      <c r="A145" s="68"/>
      <c r="B145" s="48"/>
      <c r="C145" s="48"/>
      <c r="D145" s="48"/>
      <c r="E145" s="48"/>
      <c r="F145" s="59" t="s">
        <v>13</v>
      </c>
      <c r="G145" s="58"/>
      <c r="H145" s="7" t="s">
        <v>92</v>
      </c>
      <c r="I145" s="7" t="s">
        <v>92</v>
      </c>
      <c r="J145" s="7" t="s">
        <v>92</v>
      </c>
    </row>
    <row r="146" spans="1:10" ht="12.75" customHeight="1">
      <c r="A146" s="68"/>
      <c r="B146" s="48"/>
      <c r="C146" s="48"/>
      <c r="D146" s="48"/>
      <c r="E146" s="48"/>
      <c r="F146" s="59"/>
      <c r="G146" s="58"/>
      <c r="H146" s="25" t="s">
        <v>93</v>
      </c>
      <c r="I146" s="25" t="s">
        <v>93</v>
      </c>
      <c r="J146" s="25" t="s">
        <v>93</v>
      </c>
    </row>
    <row r="147" spans="1:10" ht="12.75" customHeight="1">
      <c r="A147" s="68"/>
      <c r="B147" s="48"/>
      <c r="C147" s="48"/>
      <c r="D147" s="48"/>
      <c r="E147" s="48"/>
      <c r="F147" s="59"/>
      <c r="G147" s="61" t="s">
        <v>102</v>
      </c>
      <c r="H147" s="13" t="s">
        <v>0</v>
      </c>
      <c r="I147" s="13" t="s">
        <v>0</v>
      </c>
      <c r="J147" s="13" t="s">
        <v>0</v>
      </c>
    </row>
    <row r="148" spans="1:10" ht="12.75" customHeight="1" thickBot="1">
      <c r="A148" s="69"/>
      <c r="B148" s="48"/>
      <c r="C148" s="48"/>
      <c r="D148" s="48"/>
      <c r="E148" s="48"/>
      <c r="F148" s="60"/>
      <c r="G148" s="62"/>
      <c r="H148" s="23" t="s">
        <v>17</v>
      </c>
      <c r="I148" s="23" t="s">
        <v>17</v>
      </c>
      <c r="J148" s="23" t="s">
        <v>17</v>
      </c>
    </row>
    <row r="149" spans="1:10" ht="6.75" customHeight="1">
      <c r="A149" s="46"/>
      <c r="B149" s="47"/>
      <c r="C149" s="47"/>
      <c r="D149" s="47"/>
      <c r="E149" s="47"/>
      <c r="F149" s="47"/>
      <c r="G149" s="47"/>
      <c r="H149" s="47"/>
      <c r="I149" s="47"/>
      <c r="J149" s="47"/>
    </row>
    <row r="150" spans="1:10" ht="12.75" customHeight="1">
      <c r="A150" s="63" t="s">
        <v>28</v>
      </c>
      <c r="B150" s="63"/>
      <c r="C150" s="63"/>
      <c r="D150" s="63"/>
      <c r="E150" s="63"/>
      <c r="F150" s="63"/>
      <c r="G150" s="63"/>
      <c r="H150" s="63"/>
      <c r="I150" s="63"/>
      <c r="J150" s="63"/>
    </row>
    <row r="151" spans="1:10" ht="6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</row>
    <row r="152" spans="1:10" ht="12.75" customHeight="1" thickBot="1">
      <c r="A152" s="27" t="s">
        <v>8</v>
      </c>
      <c r="B152" s="10" t="s">
        <v>7</v>
      </c>
      <c r="C152" s="27" t="s">
        <v>3</v>
      </c>
      <c r="D152" s="27" t="s">
        <v>2</v>
      </c>
      <c r="E152" s="27" t="s">
        <v>1</v>
      </c>
      <c r="F152" s="10" t="s">
        <v>12</v>
      </c>
      <c r="G152" s="30" t="s">
        <v>20</v>
      </c>
      <c r="H152" s="16" t="s">
        <v>4</v>
      </c>
      <c r="I152" s="16" t="s">
        <v>5</v>
      </c>
      <c r="J152" s="16" t="s">
        <v>6</v>
      </c>
    </row>
    <row r="153" spans="1:10" ht="12.75" customHeight="1">
      <c r="A153" s="67">
        <v>1</v>
      </c>
      <c r="B153" s="48" t="s">
        <v>18</v>
      </c>
      <c r="C153" s="48" t="s">
        <v>66</v>
      </c>
      <c r="D153" s="48" t="s">
        <v>67</v>
      </c>
      <c r="E153" s="48" t="s">
        <v>68</v>
      </c>
      <c r="F153" s="43">
        <v>8177</v>
      </c>
      <c r="G153" s="77">
        <v>26520</v>
      </c>
      <c r="H153" s="24" t="s">
        <v>16</v>
      </c>
      <c r="I153" s="24" t="s">
        <v>16</v>
      </c>
      <c r="J153" s="24" t="s">
        <v>16</v>
      </c>
    </row>
    <row r="154" spans="1:10" ht="12.75" customHeight="1">
      <c r="A154" s="68"/>
      <c r="B154" s="48"/>
      <c r="C154" s="48"/>
      <c r="D154" s="48"/>
      <c r="E154" s="48"/>
      <c r="F154" s="44"/>
      <c r="G154" s="58"/>
      <c r="H154" s="13" t="s">
        <v>9</v>
      </c>
      <c r="I154" s="14" t="s">
        <v>10</v>
      </c>
      <c r="J154" s="14" t="s">
        <v>11</v>
      </c>
    </row>
    <row r="155" spans="1:10" ht="12.75" customHeight="1">
      <c r="A155" s="68"/>
      <c r="B155" s="48"/>
      <c r="C155" s="48"/>
      <c r="D155" s="48"/>
      <c r="E155" s="48"/>
      <c r="F155" s="44"/>
      <c r="G155" s="58"/>
      <c r="H155" s="17">
        <f>$G$153*50/100</f>
        <v>13260</v>
      </c>
      <c r="I155" s="17">
        <f>$G$153*48.36037153965/100</f>
        <v>12825.17053231518</v>
      </c>
      <c r="J155" s="17">
        <f>$G$153*1.63962846035/100</f>
        <v>434.82946768482</v>
      </c>
    </row>
    <row r="156" spans="1:10" ht="12.75" customHeight="1">
      <c r="A156" s="68"/>
      <c r="B156" s="48"/>
      <c r="C156" s="48"/>
      <c r="D156" s="48"/>
      <c r="E156" s="48"/>
      <c r="F156" s="59" t="s">
        <v>13</v>
      </c>
      <c r="G156" s="58"/>
      <c r="H156" s="7" t="s">
        <v>92</v>
      </c>
      <c r="I156" s="7" t="s">
        <v>92</v>
      </c>
      <c r="J156" s="7" t="s">
        <v>92</v>
      </c>
    </row>
    <row r="157" spans="1:10" ht="12.75" customHeight="1">
      <c r="A157" s="68"/>
      <c r="B157" s="48"/>
      <c r="C157" s="48"/>
      <c r="D157" s="48"/>
      <c r="E157" s="48"/>
      <c r="F157" s="59"/>
      <c r="G157" s="58"/>
      <c r="H157" s="25" t="s">
        <v>93</v>
      </c>
      <c r="I157" s="25" t="s">
        <v>93</v>
      </c>
      <c r="J157" s="25" t="s">
        <v>93</v>
      </c>
    </row>
    <row r="158" spans="1:10" ht="12.75" customHeight="1">
      <c r="A158" s="68"/>
      <c r="B158" s="48"/>
      <c r="C158" s="48"/>
      <c r="D158" s="48"/>
      <c r="E158" s="48"/>
      <c r="F158" s="59"/>
      <c r="G158" s="61" t="s">
        <v>100</v>
      </c>
      <c r="H158" s="13" t="s">
        <v>0</v>
      </c>
      <c r="I158" s="13" t="s">
        <v>0</v>
      </c>
      <c r="J158" s="13" t="s">
        <v>0</v>
      </c>
    </row>
    <row r="159" spans="1:10" ht="12.75" customHeight="1" thickBot="1">
      <c r="A159" s="69"/>
      <c r="B159" s="48"/>
      <c r="C159" s="67"/>
      <c r="D159" s="48"/>
      <c r="E159" s="67"/>
      <c r="F159" s="60"/>
      <c r="G159" s="62"/>
      <c r="H159" s="23" t="s">
        <v>36</v>
      </c>
      <c r="I159" s="23" t="s">
        <v>36</v>
      </c>
      <c r="J159" s="23" t="s">
        <v>36</v>
      </c>
    </row>
    <row r="160" spans="1:10" ht="12.75" customHeight="1">
      <c r="A160" s="67">
        <v>2</v>
      </c>
      <c r="B160" s="48" t="s">
        <v>18</v>
      </c>
      <c r="C160" s="48" t="s">
        <v>69</v>
      </c>
      <c r="D160" s="48" t="s">
        <v>70</v>
      </c>
      <c r="E160" s="48" t="s">
        <v>71</v>
      </c>
      <c r="F160" s="43">
        <v>8118</v>
      </c>
      <c r="G160" s="77">
        <v>27540</v>
      </c>
      <c r="H160" s="24" t="s">
        <v>16</v>
      </c>
      <c r="I160" s="24" t="s">
        <v>16</v>
      </c>
      <c r="J160" s="24" t="s">
        <v>16</v>
      </c>
    </row>
    <row r="161" spans="1:10" ht="12.75" customHeight="1">
      <c r="A161" s="68"/>
      <c r="B161" s="48"/>
      <c r="C161" s="48"/>
      <c r="D161" s="48"/>
      <c r="E161" s="48"/>
      <c r="F161" s="44"/>
      <c r="G161" s="58"/>
      <c r="H161" s="13" t="s">
        <v>9</v>
      </c>
      <c r="I161" s="14" t="s">
        <v>10</v>
      </c>
      <c r="J161" s="14" t="s">
        <v>11</v>
      </c>
    </row>
    <row r="162" spans="1:10" ht="12.75" customHeight="1">
      <c r="A162" s="68"/>
      <c r="B162" s="48"/>
      <c r="C162" s="48"/>
      <c r="D162" s="48"/>
      <c r="E162" s="48"/>
      <c r="F162" s="44"/>
      <c r="G162" s="58"/>
      <c r="H162" s="17">
        <f>$G$160*50/100</f>
        <v>13770</v>
      </c>
      <c r="I162" s="17">
        <f>$G$160*48.36037153965/100</f>
        <v>13318.44632201961</v>
      </c>
      <c r="J162" s="17">
        <f>$G$160*1.63962846035/100</f>
        <v>451.55367798039</v>
      </c>
    </row>
    <row r="163" spans="1:10" ht="12.75" customHeight="1">
      <c r="A163" s="68"/>
      <c r="B163" s="48"/>
      <c r="C163" s="48"/>
      <c r="D163" s="48"/>
      <c r="E163" s="48"/>
      <c r="F163" s="59" t="s">
        <v>13</v>
      </c>
      <c r="G163" s="58"/>
      <c r="H163" s="7" t="s">
        <v>92</v>
      </c>
      <c r="I163" s="7" t="s">
        <v>92</v>
      </c>
      <c r="J163" s="7" t="s">
        <v>92</v>
      </c>
    </row>
    <row r="164" spans="1:10" ht="12.75" customHeight="1">
      <c r="A164" s="68"/>
      <c r="B164" s="48"/>
      <c r="C164" s="48"/>
      <c r="D164" s="48"/>
      <c r="E164" s="48"/>
      <c r="F164" s="59"/>
      <c r="G164" s="58"/>
      <c r="H164" s="25" t="s">
        <v>93</v>
      </c>
      <c r="I164" s="25" t="s">
        <v>93</v>
      </c>
      <c r="J164" s="25" t="s">
        <v>93</v>
      </c>
    </row>
    <row r="165" spans="1:10" ht="12.75" customHeight="1">
      <c r="A165" s="68"/>
      <c r="B165" s="48"/>
      <c r="C165" s="48"/>
      <c r="D165" s="48"/>
      <c r="E165" s="48"/>
      <c r="F165" s="59"/>
      <c r="G165" s="61" t="s">
        <v>100</v>
      </c>
      <c r="H165" s="13" t="s">
        <v>0</v>
      </c>
      <c r="I165" s="13" t="s">
        <v>0</v>
      </c>
      <c r="J165" s="13" t="s">
        <v>0</v>
      </c>
    </row>
    <row r="166" spans="1:10" ht="12.75" customHeight="1" thickBot="1">
      <c r="A166" s="69"/>
      <c r="B166" s="48"/>
      <c r="C166" s="48"/>
      <c r="D166" s="48"/>
      <c r="E166" s="48"/>
      <c r="F166" s="60"/>
      <c r="G166" s="62"/>
      <c r="H166" s="23" t="s">
        <v>36</v>
      </c>
      <c r="I166" s="23" t="s">
        <v>36</v>
      </c>
      <c r="J166" s="23" t="s">
        <v>36</v>
      </c>
    </row>
    <row r="167" spans="1:10" ht="12.75" customHeight="1">
      <c r="A167" s="33"/>
      <c r="B167" s="34"/>
      <c r="C167" s="34"/>
      <c r="D167" s="34"/>
      <c r="E167" s="34"/>
      <c r="F167" s="34"/>
      <c r="G167" s="34"/>
      <c r="H167" s="34"/>
      <c r="I167" s="34"/>
      <c r="J167" s="35"/>
    </row>
    <row r="168" spans="1:19" ht="12.75" customHeight="1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31"/>
      <c r="Q168" s="3"/>
      <c r="R168" s="3"/>
      <c r="S168" s="3"/>
    </row>
    <row r="169" spans="1:19" ht="12.75" customHeight="1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Q169" s="3"/>
      <c r="R169" s="3"/>
      <c r="S169" s="3"/>
    </row>
    <row r="170" spans="1:19" ht="12.75" customHeight="1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32"/>
      <c r="Q170" s="4"/>
      <c r="R170" s="4"/>
      <c r="S170" s="4"/>
    </row>
    <row r="171" spans="1:19" ht="12.75" customHeight="1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32"/>
      <c r="Q171" s="4"/>
      <c r="R171" s="4"/>
      <c r="S171" s="4"/>
    </row>
    <row r="172" spans="1:19" ht="12.75" customHeight="1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32"/>
      <c r="Q172" s="4"/>
      <c r="R172" s="4"/>
      <c r="S172" s="4"/>
    </row>
    <row r="173" spans="1:19" ht="12.75" customHeight="1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31"/>
      <c r="Q173" s="3"/>
      <c r="R173" s="3"/>
      <c r="S173" s="3"/>
    </row>
    <row r="174" spans="1:10" ht="12.75">
      <c r="A174" s="84"/>
      <c r="B174" s="84"/>
      <c r="C174" s="84"/>
      <c r="D174" s="84"/>
      <c r="E174" s="84"/>
      <c r="F174" s="84"/>
      <c r="G174" s="84"/>
      <c r="H174" s="84"/>
      <c r="I174" s="84"/>
      <c r="J174" s="84"/>
    </row>
    <row r="175" spans="1:10" ht="12.75">
      <c r="A175" s="84"/>
      <c r="B175" s="84"/>
      <c r="C175" s="84"/>
      <c r="D175" s="84"/>
      <c r="E175" s="84"/>
      <c r="F175" s="84"/>
      <c r="G175" s="84"/>
      <c r="H175" s="84"/>
      <c r="I175" s="84"/>
      <c r="J175" s="84"/>
    </row>
    <row r="176" spans="1:10" ht="12.75">
      <c r="A176" s="84"/>
      <c r="B176" s="84"/>
      <c r="C176" s="84"/>
      <c r="D176" s="84"/>
      <c r="E176" s="84"/>
      <c r="F176" s="84"/>
      <c r="G176" s="84"/>
      <c r="H176" s="84"/>
      <c r="I176" s="84"/>
      <c r="J176" s="84"/>
    </row>
    <row r="177" spans="1:10" ht="12.75">
      <c r="A177" s="84"/>
      <c r="B177" s="84"/>
      <c r="C177" s="84"/>
      <c r="D177" s="84"/>
      <c r="E177" s="84"/>
      <c r="F177" s="84"/>
      <c r="G177" s="84"/>
      <c r="H177" s="84"/>
      <c r="I177" s="84"/>
      <c r="J177" s="84"/>
    </row>
    <row r="178" spans="1:10" ht="12.75">
      <c r="A178" s="84"/>
      <c r="B178" s="84"/>
      <c r="C178" s="84"/>
      <c r="D178" s="84"/>
      <c r="E178" s="84"/>
      <c r="F178" s="84"/>
      <c r="G178" s="84"/>
      <c r="H178" s="84"/>
      <c r="I178" s="84"/>
      <c r="J178" s="84"/>
    </row>
    <row r="179" spans="1:10" ht="6" customHeight="1">
      <c r="A179" s="46"/>
      <c r="B179" s="47"/>
      <c r="C179" s="47"/>
      <c r="D179" s="47"/>
      <c r="E179" s="47"/>
      <c r="F179" s="47"/>
      <c r="G179" s="47"/>
      <c r="H179" s="47"/>
      <c r="I179" s="47"/>
      <c r="J179" s="47"/>
    </row>
    <row r="180" spans="1:10" ht="13.5" customHeight="1">
      <c r="A180" s="63" t="s">
        <v>29</v>
      </c>
      <c r="B180" s="63"/>
      <c r="C180" s="63"/>
      <c r="D180" s="63"/>
      <c r="E180" s="63"/>
      <c r="F180" s="63"/>
      <c r="G180" s="63"/>
      <c r="H180" s="63"/>
      <c r="I180" s="63"/>
      <c r="J180" s="63"/>
    </row>
    <row r="181" spans="1:10" ht="5.25" customHeight="1">
      <c r="A181" s="74"/>
      <c r="B181" s="75"/>
      <c r="C181" s="75"/>
      <c r="D181" s="75"/>
      <c r="E181" s="75"/>
      <c r="F181" s="75"/>
      <c r="G181" s="75"/>
      <c r="H181" s="75"/>
      <c r="I181" s="75"/>
      <c r="J181" s="76"/>
    </row>
    <row r="182" spans="1:10" ht="15" customHeight="1" thickBot="1">
      <c r="A182" s="15" t="s">
        <v>8</v>
      </c>
      <c r="B182" s="10" t="s">
        <v>7</v>
      </c>
      <c r="C182" s="15" t="s">
        <v>3</v>
      </c>
      <c r="D182" s="15" t="s">
        <v>2</v>
      </c>
      <c r="E182" s="15" t="s">
        <v>1</v>
      </c>
      <c r="F182" s="10" t="s">
        <v>12</v>
      </c>
      <c r="G182" s="30" t="s">
        <v>20</v>
      </c>
      <c r="H182" s="16" t="s">
        <v>4</v>
      </c>
      <c r="I182" s="16" t="s">
        <v>5</v>
      </c>
      <c r="J182" s="16" t="s">
        <v>6</v>
      </c>
    </row>
    <row r="183" spans="1:10" ht="12.75" customHeight="1">
      <c r="A183" s="48">
        <v>3</v>
      </c>
      <c r="B183" s="48" t="s">
        <v>21</v>
      </c>
      <c r="C183" s="48" t="s">
        <v>72</v>
      </c>
      <c r="D183" s="48" t="s">
        <v>73</v>
      </c>
      <c r="E183" s="48" t="s">
        <v>45</v>
      </c>
      <c r="F183" s="43">
        <v>8108</v>
      </c>
      <c r="G183" s="78">
        <v>21540</v>
      </c>
      <c r="H183" s="24" t="s">
        <v>16</v>
      </c>
      <c r="I183" s="24" t="s">
        <v>16</v>
      </c>
      <c r="J183" s="24" t="s">
        <v>16</v>
      </c>
    </row>
    <row r="184" spans="1:10" ht="12.75" customHeight="1">
      <c r="A184" s="48"/>
      <c r="B184" s="48"/>
      <c r="C184" s="48"/>
      <c r="D184" s="48"/>
      <c r="E184" s="48"/>
      <c r="F184" s="44"/>
      <c r="G184" s="79"/>
      <c r="H184" s="13" t="s">
        <v>9</v>
      </c>
      <c r="I184" s="14" t="s">
        <v>10</v>
      </c>
      <c r="J184" s="14" t="s">
        <v>11</v>
      </c>
    </row>
    <row r="185" spans="1:10" ht="12.75" customHeight="1">
      <c r="A185" s="48"/>
      <c r="B185" s="48"/>
      <c r="C185" s="48"/>
      <c r="D185" s="48"/>
      <c r="E185" s="48"/>
      <c r="F185" s="44"/>
      <c r="G185" s="79"/>
      <c r="H185" s="17">
        <f>$G$183*50/100</f>
        <v>10770</v>
      </c>
      <c r="I185" s="17">
        <f>$G$183*48.36037153965/100</f>
        <v>10416.82402964061</v>
      </c>
      <c r="J185" s="17">
        <f>$G$183*1.63962846035/100</f>
        <v>353.17597035938996</v>
      </c>
    </row>
    <row r="186" spans="1:12" ht="12.75" customHeight="1">
      <c r="A186" s="48"/>
      <c r="B186" s="48"/>
      <c r="C186" s="48"/>
      <c r="D186" s="48"/>
      <c r="E186" s="48"/>
      <c r="F186" s="80" t="s">
        <v>13</v>
      </c>
      <c r="G186" s="79"/>
      <c r="H186" s="7" t="s">
        <v>92</v>
      </c>
      <c r="I186" s="7" t="s">
        <v>92</v>
      </c>
      <c r="J186" s="7" t="s">
        <v>92</v>
      </c>
      <c r="L186" s="20"/>
    </row>
    <row r="187" spans="1:10" ht="12.75" customHeight="1">
      <c r="A187" s="48"/>
      <c r="B187" s="48"/>
      <c r="C187" s="48"/>
      <c r="D187" s="48"/>
      <c r="E187" s="48"/>
      <c r="F187" s="80"/>
      <c r="G187" s="79"/>
      <c r="H187" s="25" t="s">
        <v>93</v>
      </c>
      <c r="I187" s="25" t="s">
        <v>93</v>
      </c>
      <c r="J187" s="25" t="s">
        <v>93</v>
      </c>
    </row>
    <row r="188" spans="1:10" ht="12.75" customHeight="1">
      <c r="A188" s="48"/>
      <c r="B188" s="48"/>
      <c r="C188" s="48"/>
      <c r="D188" s="48"/>
      <c r="E188" s="48"/>
      <c r="F188" s="80"/>
      <c r="G188" s="61" t="s">
        <v>102</v>
      </c>
      <c r="H188" s="13" t="s">
        <v>0</v>
      </c>
      <c r="I188" s="13" t="s">
        <v>0</v>
      </c>
      <c r="J188" s="13" t="s">
        <v>0</v>
      </c>
    </row>
    <row r="189" spans="1:10" ht="12.75" customHeight="1" thickBot="1">
      <c r="A189" s="48"/>
      <c r="B189" s="48"/>
      <c r="C189" s="48"/>
      <c r="D189" s="48"/>
      <c r="E189" s="48"/>
      <c r="F189" s="81"/>
      <c r="G189" s="62"/>
      <c r="H189" s="23" t="s">
        <v>17</v>
      </c>
      <c r="I189" s="23" t="s">
        <v>17</v>
      </c>
      <c r="J189" s="23" t="s">
        <v>17</v>
      </c>
    </row>
    <row r="190" spans="1:10" ht="12.75" customHeight="1">
      <c r="A190" s="48">
        <v>4</v>
      </c>
      <c r="B190" s="48" t="s">
        <v>21</v>
      </c>
      <c r="C190" s="48" t="s">
        <v>74</v>
      </c>
      <c r="D190" s="48" t="s">
        <v>75</v>
      </c>
      <c r="E190" s="48" t="s">
        <v>76</v>
      </c>
      <c r="F190" s="43">
        <v>8093</v>
      </c>
      <c r="G190" s="78">
        <v>25555.2</v>
      </c>
      <c r="H190" s="24" t="s">
        <v>16</v>
      </c>
      <c r="I190" s="24" t="s">
        <v>16</v>
      </c>
      <c r="J190" s="24" t="s">
        <v>16</v>
      </c>
    </row>
    <row r="191" spans="1:10" ht="12.75" customHeight="1">
      <c r="A191" s="48"/>
      <c r="B191" s="48"/>
      <c r="C191" s="48"/>
      <c r="D191" s="48"/>
      <c r="E191" s="48"/>
      <c r="F191" s="44"/>
      <c r="G191" s="79"/>
      <c r="H191" s="13" t="s">
        <v>9</v>
      </c>
      <c r="I191" s="14" t="s">
        <v>10</v>
      </c>
      <c r="J191" s="14" t="s">
        <v>11</v>
      </c>
    </row>
    <row r="192" spans="1:10" ht="12.75" customHeight="1">
      <c r="A192" s="48"/>
      <c r="B192" s="48"/>
      <c r="C192" s="48"/>
      <c r="D192" s="48"/>
      <c r="E192" s="48"/>
      <c r="F192" s="44"/>
      <c r="G192" s="79"/>
      <c r="H192" s="7">
        <f>$G$190*50/100</f>
        <v>12777.6</v>
      </c>
      <c r="I192" s="7">
        <f>$G$190*48.36037153965/100</f>
        <v>12358.589667700637</v>
      </c>
      <c r="J192" s="7">
        <f>$G$190*1.63962846035/100</f>
        <v>419.0103322993632</v>
      </c>
    </row>
    <row r="193" spans="1:10" ht="12.75" customHeight="1">
      <c r="A193" s="48"/>
      <c r="B193" s="48"/>
      <c r="C193" s="48"/>
      <c r="D193" s="48"/>
      <c r="E193" s="48"/>
      <c r="F193" s="80" t="s">
        <v>13</v>
      </c>
      <c r="G193" s="79"/>
      <c r="H193" s="7" t="s">
        <v>92</v>
      </c>
      <c r="I193" s="7" t="s">
        <v>92</v>
      </c>
      <c r="J193" s="7" t="s">
        <v>92</v>
      </c>
    </row>
    <row r="194" spans="1:10" ht="12.75" customHeight="1">
      <c r="A194" s="48"/>
      <c r="B194" s="48"/>
      <c r="C194" s="48"/>
      <c r="D194" s="48"/>
      <c r="E194" s="48"/>
      <c r="F194" s="80"/>
      <c r="G194" s="79"/>
      <c r="H194" s="25" t="s">
        <v>93</v>
      </c>
      <c r="I194" s="25" t="s">
        <v>93</v>
      </c>
      <c r="J194" s="25" t="s">
        <v>93</v>
      </c>
    </row>
    <row r="195" spans="1:10" ht="12.75" customHeight="1">
      <c r="A195" s="48"/>
      <c r="B195" s="48"/>
      <c r="C195" s="48"/>
      <c r="D195" s="48"/>
      <c r="E195" s="48"/>
      <c r="F195" s="80"/>
      <c r="G195" s="61" t="s">
        <v>102</v>
      </c>
      <c r="H195" s="13" t="s">
        <v>0</v>
      </c>
      <c r="I195" s="13" t="s">
        <v>0</v>
      </c>
      <c r="J195" s="13" t="s">
        <v>0</v>
      </c>
    </row>
    <row r="196" spans="1:10" ht="12.75" customHeight="1" thickBot="1">
      <c r="A196" s="48"/>
      <c r="B196" s="48"/>
      <c r="C196" s="48"/>
      <c r="D196" s="48"/>
      <c r="E196" s="48"/>
      <c r="F196" s="81"/>
      <c r="G196" s="62"/>
      <c r="H196" s="23" t="s">
        <v>17</v>
      </c>
      <c r="I196" s="23" t="s">
        <v>17</v>
      </c>
      <c r="J196" s="23" t="s">
        <v>17</v>
      </c>
    </row>
    <row r="197" spans="1:10" ht="6" customHeight="1">
      <c r="A197" s="46"/>
      <c r="B197" s="47"/>
      <c r="C197" s="47"/>
      <c r="D197" s="47"/>
      <c r="E197" s="47"/>
      <c r="F197" s="47"/>
      <c r="G197" s="47"/>
      <c r="H197" s="47"/>
      <c r="I197" s="47"/>
      <c r="J197" s="47"/>
    </row>
    <row r="198" spans="1:10" ht="13.5" customHeight="1">
      <c r="A198" s="63" t="s">
        <v>30</v>
      </c>
      <c r="B198" s="63"/>
      <c r="C198" s="63"/>
      <c r="D198" s="63"/>
      <c r="E198" s="63"/>
      <c r="F198" s="63"/>
      <c r="G198" s="63"/>
      <c r="H198" s="63"/>
      <c r="I198" s="63"/>
      <c r="J198" s="63"/>
    </row>
    <row r="199" spans="1:10" ht="5.25" customHeight="1">
      <c r="A199" s="74"/>
      <c r="B199" s="75"/>
      <c r="C199" s="75"/>
      <c r="D199" s="75"/>
      <c r="E199" s="75"/>
      <c r="F199" s="75"/>
      <c r="G199" s="75"/>
      <c r="H199" s="75"/>
      <c r="I199" s="75"/>
      <c r="J199" s="76"/>
    </row>
    <row r="200" spans="1:10" ht="15" customHeight="1" thickBot="1">
      <c r="A200" s="15" t="s">
        <v>8</v>
      </c>
      <c r="B200" s="10" t="s">
        <v>7</v>
      </c>
      <c r="C200" s="15" t="s">
        <v>3</v>
      </c>
      <c r="D200" s="15" t="s">
        <v>2</v>
      </c>
      <c r="E200" s="15" t="s">
        <v>1</v>
      </c>
      <c r="F200" s="10" t="s">
        <v>12</v>
      </c>
      <c r="G200" s="30" t="s">
        <v>20</v>
      </c>
      <c r="H200" s="16" t="s">
        <v>4</v>
      </c>
      <c r="I200" s="16" t="s">
        <v>5</v>
      </c>
      <c r="J200" s="16" t="s">
        <v>6</v>
      </c>
    </row>
    <row r="201" spans="1:10" ht="11.25" customHeight="1">
      <c r="A201" s="67">
        <v>1</v>
      </c>
      <c r="B201" s="48" t="s">
        <v>21</v>
      </c>
      <c r="C201" s="67" t="s">
        <v>77</v>
      </c>
      <c r="D201" s="67" t="s">
        <v>78</v>
      </c>
      <c r="E201" s="67" t="s">
        <v>79</v>
      </c>
      <c r="F201" s="43">
        <v>8133</v>
      </c>
      <c r="G201" s="82">
        <v>7106</v>
      </c>
      <c r="H201" s="24" t="s">
        <v>16</v>
      </c>
      <c r="I201" s="24" t="s">
        <v>16</v>
      </c>
      <c r="J201" s="24" t="s">
        <v>16</v>
      </c>
    </row>
    <row r="202" spans="1:10" ht="11.25" customHeight="1">
      <c r="A202" s="68"/>
      <c r="B202" s="48"/>
      <c r="C202" s="68"/>
      <c r="D202" s="68"/>
      <c r="E202" s="68"/>
      <c r="F202" s="44"/>
      <c r="G202" s="83"/>
      <c r="H202" s="13" t="s">
        <v>9</v>
      </c>
      <c r="I202" s="14" t="s">
        <v>10</v>
      </c>
      <c r="J202" s="14" t="s">
        <v>11</v>
      </c>
    </row>
    <row r="203" spans="1:10" ht="11.25" customHeight="1">
      <c r="A203" s="68"/>
      <c r="B203" s="48"/>
      <c r="C203" s="68"/>
      <c r="D203" s="68"/>
      <c r="E203" s="68"/>
      <c r="F203" s="44"/>
      <c r="G203" s="83"/>
      <c r="H203" s="17">
        <f>$G$201*50/100</f>
        <v>3553</v>
      </c>
      <c r="I203" s="17">
        <f>$G$201*48.36037153965/100</f>
        <v>3436.488001607529</v>
      </c>
      <c r="J203" s="17">
        <f>$G$201*1.63962846035/100</f>
        <v>116.511998392471</v>
      </c>
    </row>
    <row r="204" spans="1:10" ht="11.25" customHeight="1">
      <c r="A204" s="68"/>
      <c r="B204" s="48"/>
      <c r="C204" s="68"/>
      <c r="D204" s="68"/>
      <c r="E204" s="68"/>
      <c r="F204" s="80" t="s">
        <v>13</v>
      </c>
      <c r="G204" s="83"/>
      <c r="H204" s="7" t="s">
        <v>92</v>
      </c>
      <c r="I204" s="7" t="s">
        <v>92</v>
      </c>
      <c r="J204" s="7" t="s">
        <v>92</v>
      </c>
    </row>
    <row r="205" spans="1:10" ht="11.25" customHeight="1">
      <c r="A205" s="68"/>
      <c r="B205" s="48"/>
      <c r="C205" s="68"/>
      <c r="D205" s="68"/>
      <c r="E205" s="68"/>
      <c r="F205" s="80"/>
      <c r="G205" s="83"/>
      <c r="H205" s="25" t="s">
        <v>93</v>
      </c>
      <c r="I205" s="25" t="s">
        <v>93</v>
      </c>
      <c r="J205" s="25" t="s">
        <v>93</v>
      </c>
    </row>
    <row r="206" spans="1:10" ht="11.25" customHeight="1">
      <c r="A206" s="68"/>
      <c r="B206" s="48"/>
      <c r="C206" s="68"/>
      <c r="D206" s="68"/>
      <c r="E206" s="68"/>
      <c r="F206" s="80"/>
      <c r="G206" s="61" t="s">
        <v>103</v>
      </c>
      <c r="H206" s="13" t="s">
        <v>0</v>
      </c>
      <c r="I206" s="13" t="s">
        <v>0</v>
      </c>
      <c r="J206" s="13" t="s">
        <v>0</v>
      </c>
    </row>
    <row r="207" spans="1:10" ht="11.25" customHeight="1" thickBot="1">
      <c r="A207" s="68"/>
      <c r="B207" s="48"/>
      <c r="C207" s="68"/>
      <c r="D207" s="68"/>
      <c r="E207" s="68"/>
      <c r="F207" s="81"/>
      <c r="G207" s="62"/>
      <c r="H207" s="23" t="s">
        <v>17</v>
      </c>
      <c r="I207" s="23" t="s">
        <v>17</v>
      </c>
      <c r="J207" s="23" t="s">
        <v>17</v>
      </c>
    </row>
    <row r="208" spans="1:10" ht="11.25" customHeight="1">
      <c r="A208" s="68"/>
      <c r="B208" s="48" t="s">
        <v>18</v>
      </c>
      <c r="C208" s="68"/>
      <c r="D208" s="68"/>
      <c r="E208" s="68"/>
      <c r="F208" s="43">
        <v>8138</v>
      </c>
      <c r="G208" s="82">
        <v>10819.5</v>
      </c>
      <c r="H208" s="24" t="s">
        <v>16</v>
      </c>
      <c r="I208" s="24" t="s">
        <v>16</v>
      </c>
      <c r="J208" s="24" t="s">
        <v>16</v>
      </c>
    </row>
    <row r="209" spans="1:10" ht="11.25" customHeight="1">
      <c r="A209" s="68"/>
      <c r="B209" s="48"/>
      <c r="C209" s="68"/>
      <c r="D209" s="68"/>
      <c r="E209" s="68"/>
      <c r="F209" s="44"/>
      <c r="G209" s="83"/>
      <c r="H209" s="13" t="s">
        <v>9</v>
      </c>
      <c r="I209" s="14" t="s">
        <v>10</v>
      </c>
      <c r="J209" s="14" t="s">
        <v>11</v>
      </c>
    </row>
    <row r="210" spans="1:10" ht="11.25" customHeight="1">
      <c r="A210" s="68"/>
      <c r="B210" s="48"/>
      <c r="C210" s="68"/>
      <c r="D210" s="68"/>
      <c r="E210" s="68"/>
      <c r="F210" s="44"/>
      <c r="G210" s="83"/>
      <c r="H210" s="17">
        <f>$G$208*50/100</f>
        <v>5409.75</v>
      </c>
      <c r="I210" s="17">
        <f>$G$208*48.36037153965/100</f>
        <v>5232.350398732431</v>
      </c>
      <c r="J210" s="17">
        <f>$G$208*1.63962846035/100</f>
        <v>177.39960126756824</v>
      </c>
    </row>
    <row r="211" spans="1:10" ht="11.25" customHeight="1">
      <c r="A211" s="68"/>
      <c r="B211" s="48"/>
      <c r="C211" s="68"/>
      <c r="D211" s="68"/>
      <c r="E211" s="68"/>
      <c r="F211" s="80" t="s">
        <v>19</v>
      </c>
      <c r="G211" s="83"/>
      <c r="H211" s="7" t="s">
        <v>92</v>
      </c>
      <c r="I211" s="7" t="s">
        <v>92</v>
      </c>
      <c r="J211" s="7" t="s">
        <v>92</v>
      </c>
    </row>
    <row r="212" spans="1:10" ht="11.25" customHeight="1">
      <c r="A212" s="68"/>
      <c r="B212" s="48"/>
      <c r="C212" s="68"/>
      <c r="D212" s="68"/>
      <c r="E212" s="68"/>
      <c r="F212" s="80"/>
      <c r="G212" s="83"/>
      <c r="H212" s="25" t="s">
        <v>93</v>
      </c>
      <c r="I212" s="25" t="s">
        <v>93</v>
      </c>
      <c r="J212" s="25" t="s">
        <v>93</v>
      </c>
    </row>
    <row r="213" spans="1:10" ht="11.25" customHeight="1">
      <c r="A213" s="68"/>
      <c r="B213" s="48"/>
      <c r="C213" s="68"/>
      <c r="D213" s="68"/>
      <c r="E213" s="68"/>
      <c r="F213" s="80"/>
      <c r="G213" s="61" t="s">
        <v>100</v>
      </c>
      <c r="H213" s="13" t="s">
        <v>0</v>
      </c>
      <c r="I213" s="13" t="s">
        <v>0</v>
      </c>
      <c r="J213" s="13" t="s">
        <v>0</v>
      </c>
    </row>
    <row r="214" spans="1:10" ht="11.25" customHeight="1" thickBot="1">
      <c r="A214" s="69"/>
      <c r="B214" s="48"/>
      <c r="C214" s="69"/>
      <c r="D214" s="69"/>
      <c r="E214" s="69"/>
      <c r="F214" s="81"/>
      <c r="G214" s="62"/>
      <c r="H214" s="23" t="s">
        <v>36</v>
      </c>
      <c r="I214" s="23" t="s">
        <v>36</v>
      </c>
      <c r="J214" s="23" t="s">
        <v>36</v>
      </c>
    </row>
    <row r="215" spans="1:10" ht="12.75" customHeight="1">
      <c r="A215" s="116"/>
      <c r="B215" s="115"/>
      <c r="C215" s="115"/>
      <c r="D215" s="115"/>
      <c r="E215" s="115"/>
      <c r="F215" s="115"/>
      <c r="G215" s="115"/>
      <c r="H215" s="115"/>
      <c r="I215" s="115"/>
      <c r="J215" s="117"/>
    </row>
    <row r="216" spans="1:10" ht="12.75" customHeight="1">
      <c r="A216" s="33"/>
      <c r="B216" s="34"/>
      <c r="C216" s="34"/>
      <c r="D216" s="34"/>
      <c r="E216" s="34"/>
      <c r="F216" s="34"/>
      <c r="G216" s="34"/>
      <c r="H216" s="34"/>
      <c r="I216" s="34"/>
      <c r="J216" s="35"/>
    </row>
    <row r="217" spans="1:19" ht="12.75" customHeight="1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31"/>
      <c r="Q217" s="3"/>
      <c r="R217" s="3"/>
      <c r="S217" s="3"/>
    </row>
    <row r="218" spans="1:19" ht="12.75" customHeight="1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Q218" s="3"/>
      <c r="R218" s="3"/>
      <c r="S218" s="3"/>
    </row>
    <row r="219" spans="1:19" ht="12.75" customHeight="1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32"/>
      <c r="Q219" s="4"/>
      <c r="R219" s="4"/>
      <c r="S219" s="4"/>
    </row>
    <row r="220" spans="1:19" ht="12.75" customHeight="1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32"/>
      <c r="Q220" s="4"/>
      <c r="R220" s="4"/>
      <c r="S220" s="4"/>
    </row>
    <row r="221" spans="1:19" ht="12.75" customHeight="1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32"/>
      <c r="Q221" s="4"/>
      <c r="R221" s="4"/>
      <c r="S221" s="4"/>
    </row>
    <row r="222" spans="1:10" ht="12.75" customHeight="1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</row>
    <row r="223" spans="1:10" ht="12.75" customHeight="1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</row>
    <row r="224" spans="1:10" ht="12.75" customHeight="1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</row>
    <row r="225" spans="1:10" ht="12.75" customHeight="1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</row>
    <row r="226" spans="1:10" ht="12.75" customHeight="1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</row>
    <row r="227" spans="1:19" ht="5.25" customHeight="1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31"/>
      <c r="Q227" s="3"/>
      <c r="R227" s="3"/>
      <c r="S227" s="3"/>
    </row>
    <row r="228" spans="1:10" ht="13.5" customHeight="1">
      <c r="A228" s="118" t="s">
        <v>31</v>
      </c>
      <c r="B228" s="118"/>
      <c r="C228" s="118"/>
      <c r="D228" s="118"/>
      <c r="E228" s="118"/>
      <c r="F228" s="118"/>
      <c r="G228" s="118"/>
      <c r="H228" s="118"/>
      <c r="I228" s="118"/>
      <c r="J228" s="118"/>
    </row>
    <row r="229" spans="1:10" ht="3.75" customHeight="1">
      <c r="A229" s="112"/>
      <c r="B229" s="113"/>
      <c r="C229" s="113"/>
      <c r="D229" s="113"/>
      <c r="E229" s="113"/>
      <c r="F229" s="113"/>
      <c r="G229" s="113"/>
      <c r="H229" s="113"/>
      <c r="I229" s="113"/>
      <c r="J229" s="114"/>
    </row>
    <row r="230" spans="1:10" ht="11.25" customHeight="1" thickBot="1">
      <c r="A230" s="15" t="s">
        <v>8</v>
      </c>
      <c r="B230" s="10" t="s">
        <v>7</v>
      </c>
      <c r="C230" s="15" t="s">
        <v>3</v>
      </c>
      <c r="D230" s="15" t="s">
        <v>2</v>
      </c>
      <c r="E230" s="15" t="s">
        <v>1</v>
      </c>
      <c r="F230" s="10" t="s">
        <v>12</v>
      </c>
      <c r="G230" s="30" t="s">
        <v>20</v>
      </c>
      <c r="H230" s="16" t="s">
        <v>4</v>
      </c>
      <c r="I230" s="16" t="s">
        <v>5</v>
      </c>
      <c r="J230" s="16" t="s">
        <v>6</v>
      </c>
    </row>
    <row r="231" spans="1:10" ht="11.25" customHeight="1">
      <c r="A231" s="48">
        <v>2</v>
      </c>
      <c r="B231" s="48" t="s">
        <v>21</v>
      </c>
      <c r="C231" s="67" t="s">
        <v>80</v>
      </c>
      <c r="D231" s="67" t="s">
        <v>81</v>
      </c>
      <c r="E231" s="67" t="s">
        <v>82</v>
      </c>
      <c r="F231" s="43">
        <v>8113</v>
      </c>
      <c r="G231" s="78">
        <v>21020</v>
      </c>
      <c r="H231" s="24" t="s">
        <v>16</v>
      </c>
      <c r="I231" s="24" t="s">
        <v>16</v>
      </c>
      <c r="J231" s="24" t="s">
        <v>16</v>
      </c>
    </row>
    <row r="232" spans="1:10" ht="11.25" customHeight="1">
      <c r="A232" s="48"/>
      <c r="B232" s="48"/>
      <c r="C232" s="68"/>
      <c r="D232" s="68"/>
      <c r="E232" s="68"/>
      <c r="F232" s="44"/>
      <c r="G232" s="79"/>
      <c r="H232" s="13" t="s">
        <v>9</v>
      </c>
      <c r="I232" s="14" t="s">
        <v>10</v>
      </c>
      <c r="J232" s="14" t="s">
        <v>11</v>
      </c>
    </row>
    <row r="233" spans="1:10" ht="11.25" customHeight="1">
      <c r="A233" s="48"/>
      <c r="B233" s="48"/>
      <c r="C233" s="68"/>
      <c r="D233" s="68"/>
      <c r="E233" s="68"/>
      <c r="F233" s="44"/>
      <c r="G233" s="79"/>
      <c r="H233" s="17">
        <f>$G$231*50/100</f>
        <v>10510</v>
      </c>
      <c r="I233" s="17">
        <f>$G$231*48.36037153965/100</f>
        <v>10165.35009763443</v>
      </c>
      <c r="J233" s="17">
        <f>$G$231*1.63962846035/100</f>
        <v>344.64990236557003</v>
      </c>
    </row>
    <row r="234" spans="1:10" ht="11.25" customHeight="1">
      <c r="A234" s="48"/>
      <c r="B234" s="48"/>
      <c r="C234" s="68"/>
      <c r="D234" s="68"/>
      <c r="E234" s="68"/>
      <c r="F234" s="80" t="s">
        <v>13</v>
      </c>
      <c r="G234" s="79"/>
      <c r="H234" s="7" t="s">
        <v>92</v>
      </c>
      <c r="I234" s="7" t="s">
        <v>92</v>
      </c>
      <c r="J234" s="7" t="s">
        <v>92</v>
      </c>
    </row>
    <row r="235" spans="1:10" ht="11.25" customHeight="1">
      <c r="A235" s="48"/>
      <c r="B235" s="48"/>
      <c r="C235" s="68"/>
      <c r="D235" s="68"/>
      <c r="E235" s="68"/>
      <c r="F235" s="80"/>
      <c r="G235" s="79"/>
      <c r="H235" s="25" t="s">
        <v>93</v>
      </c>
      <c r="I235" s="25" t="s">
        <v>93</v>
      </c>
      <c r="J235" s="25" t="s">
        <v>93</v>
      </c>
    </row>
    <row r="236" spans="1:10" ht="11.25" customHeight="1">
      <c r="A236" s="48"/>
      <c r="B236" s="48"/>
      <c r="C236" s="68"/>
      <c r="D236" s="68"/>
      <c r="E236" s="68"/>
      <c r="F236" s="80"/>
      <c r="G236" s="61" t="s">
        <v>102</v>
      </c>
      <c r="H236" s="13" t="s">
        <v>0</v>
      </c>
      <c r="I236" s="13" t="s">
        <v>0</v>
      </c>
      <c r="J236" s="13" t="s">
        <v>0</v>
      </c>
    </row>
    <row r="237" spans="1:10" ht="11.25" customHeight="1" thickBot="1">
      <c r="A237" s="48"/>
      <c r="B237" s="48"/>
      <c r="C237" s="69"/>
      <c r="D237" s="69"/>
      <c r="E237" s="69"/>
      <c r="F237" s="81"/>
      <c r="G237" s="62"/>
      <c r="H237" s="23" t="s">
        <v>17</v>
      </c>
      <c r="I237" s="23" t="s">
        <v>17</v>
      </c>
      <c r="J237" s="23" t="s">
        <v>17</v>
      </c>
    </row>
    <row r="238" spans="1:10" ht="7.5" customHeight="1">
      <c r="A238" s="110"/>
      <c r="B238" s="109"/>
      <c r="C238" s="109"/>
      <c r="D238" s="109"/>
      <c r="E238" s="109"/>
      <c r="F238" s="109"/>
      <c r="G238" s="109"/>
      <c r="H238" s="109"/>
      <c r="I238" s="109"/>
      <c r="J238" s="111"/>
    </row>
    <row r="239" spans="1:10" ht="15" customHeight="1">
      <c r="A239" s="130" t="s">
        <v>32</v>
      </c>
      <c r="B239" s="130"/>
      <c r="C239" s="130"/>
      <c r="D239" s="130"/>
      <c r="E239" s="130"/>
      <c r="F239" s="130"/>
      <c r="G239" s="130"/>
      <c r="H239" s="130"/>
      <c r="I239" s="130"/>
      <c r="J239" s="130"/>
    </row>
    <row r="240" spans="1:10" ht="5.25" customHeight="1">
      <c r="A240" s="110"/>
      <c r="B240" s="109"/>
      <c r="C240" s="109"/>
      <c r="D240" s="109"/>
      <c r="E240" s="109"/>
      <c r="F240" s="109"/>
      <c r="G240" s="109"/>
      <c r="H240" s="109"/>
      <c r="I240" s="109"/>
      <c r="J240" s="111"/>
    </row>
    <row r="241" spans="1:10" ht="11.25" customHeight="1" thickBot="1">
      <c r="A241" s="15" t="s">
        <v>8</v>
      </c>
      <c r="B241" s="10" t="s">
        <v>7</v>
      </c>
      <c r="C241" s="27" t="s">
        <v>3</v>
      </c>
      <c r="D241" s="27" t="s">
        <v>2</v>
      </c>
      <c r="E241" s="27" t="s">
        <v>1</v>
      </c>
      <c r="F241" s="10" t="s">
        <v>12</v>
      </c>
      <c r="G241" s="30" t="s">
        <v>20</v>
      </c>
      <c r="H241" s="16" t="s">
        <v>4</v>
      </c>
      <c r="I241" s="16" t="s">
        <v>5</v>
      </c>
      <c r="J241" s="16" t="s">
        <v>6</v>
      </c>
    </row>
    <row r="242" spans="1:10" ht="11.25" customHeight="1">
      <c r="A242" s="67">
        <v>1</v>
      </c>
      <c r="B242" s="119" t="s">
        <v>18</v>
      </c>
      <c r="C242" s="119" t="s">
        <v>83</v>
      </c>
      <c r="D242" s="67" t="s">
        <v>84</v>
      </c>
      <c r="E242" s="67" t="s">
        <v>85</v>
      </c>
      <c r="F242" s="43">
        <v>8098</v>
      </c>
      <c r="G242" s="82">
        <v>28000</v>
      </c>
      <c r="H242" s="24" t="s">
        <v>16</v>
      </c>
      <c r="I242" s="24" t="s">
        <v>16</v>
      </c>
      <c r="J242" s="24" t="s">
        <v>16</v>
      </c>
    </row>
    <row r="243" spans="1:10" ht="11.25" customHeight="1">
      <c r="A243" s="68"/>
      <c r="B243" s="98"/>
      <c r="C243" s="98"/>
      <c r="D243" s="68"/>
      <c r="E243" s="68"/>
      <c r="F243" s="44"/>
      <c r="G243" s="83"/>
      <c r="H243" s="13" t="s">
        <v>9</v>
      </c>
      <c r="I243" s="14" t="s">
        <v>10</v>
      </c>
      <c r="J243" s="14" t="s">
        <v>11</v>
      </c>
    </row>
    <row r="244" spans="1:10" ht="11.25" customHeight="1">
      <c r="A244" s="68"/>
      <c r="B244" s="98"/>
      <c r="C244" s="98"/>
      <c r="D244" s="68"/>
      <c r="E244" s="68"/>
      <c r="F244" s="44"/>
      <c r="G244" s="83"/>
      <c r="H244" s="17">
        <f>$G$242*50/100</f>
        <v>14000</v>
      </c>
      <c r="I244" s="17">
        <f>$G$242*48.36037153965/100</f>
        <v>13540.904031101998</v>
      </c>
      <c r="J244" s="17">
        <f>$G$242*1.63962846035/100</f>
        <v>459.09596889799997</v>
      </c>
    </row>
    <row r="245" spans="1:10" ht="11.25" customHeight="1">
      <c r="A245" s="68"/>
      <c r="B245" s="98"/>
      <c r="C245" s="98"/>
      <c r="D245" s="68"/>
      <c r="E245" s="68"/>
      <c r="F245" s="80" t="s">
        <v>13</v>
      </c>
      <c r="G245" s="83"/>
      <c r="H245" s="7" t="s">
        <v>92</v>
      </c>
      <c r="I245" s="7" t="s">
        <v>92</v>
      </c>
      <c r="J245" s="7" t="s">
        <v>92</v>
      </c>
    </row>
    <row r="246" spans="1:10" ht="11.25" customHeight="1">
      <c r="A246" s="68"/>
      <c r="B246" s="98"/>
      <c r="C246" s="98"/>
      <c r="D246" s="68"/>
      <c r="E246" s="68"/>
      <c r="F246" s="80"/>
      <c r="G246" s="83"/>
      <c r="H246" s="25" t="s">
        <v>93</v>
      </c>
      <c r="I246" s="25" t="s">
        <v>93</v>
      </c>
      <c r="J246" s="25" t="s">
        <v>93</v>
      </c>
    </row>
    <row r="247" spans="1:10" ht="11.25" customHeight="1">
      <c r="A247" s="68"/>
      <c r="B247" s="98"/>
      <c r="C247" s="98"/>
      <c r="D247" s="68"/>
      <c r="E247" s="68"/>
      <c r="F247" s="80"/>
      <c r="G247" s="65" t="s">
        <v>100</v>
      </c>
      <c r="H247" s="13" t="s">
        <v>0</v>
      </c>
      <c r="I247" s="13" t="s">
        <v>0</v>
      </c>
      <c r="J247" s="13" t="s">
        <v>0</v>
      </c>
    </row>
    <row r="248" spans="1:10" ht="11.25" customHeight="1" thickBot="1">
      <c r="A248" s="68"/>
      <c r="B248" s="98"/>
      <c r="C248" s="98"/>
      <c r="D248" s="68"/>
      <c r="E248" s="68"/>
      <c r="F248" s="81"/>
      <c r="G248" s="66"/>
      <c r="H248" s="23" t="s">
        <v>36</v>
      </c>
      <c r="I248" s="23" t="s">
        <v>36</v>
      </c>
      <c r="J248" s="23" t="s">
        <v>36</v>
      </c>
    </row>
    <row r="249" spans="1:10" ht="11.25" customHeight="1">
      <c r="A249" s="68"/>
      <c r="B249" s="98"/>
      <c r="C249" s="98"/>
      <c r="D249" s="68"/>
      <c r="E249" s="68"/>
      <c r="F249" s="43">
        <v>8103</v>
      </c>
      <c r="G249" s="82">
        <v>16000</v>
      </c>
      <c r="H249" s="24" t="s">
        <v>16</v>
      </c>
      <c r="I249" s="24" t="s">
        <v>16</v>
      </c>
      <c r="J249" s="24" t="s">
        <v>16</v>
      </c>
    </row>
    <row r="250" spans="1:10" ht="11.25" customHeight="1">
      <c r="A250" s="68"/>
      <c r="B250" s="98"/>
      <c r="C250" s="98"/>
      <c r="D250" s="68"/>
      <c r="E250" s="68"/>
      <c r="F250" s="44"/>
      <c r="G250" s="83"/>
      <c r="H250" s="13" t="s">
        <v>9</v>
      </c>
      <c r="I250" s="14" t="s">
        <v>10</v>
      </c>
      <c r="J250" s="14" t="s">
        <v>11</v>
      </c>
    </row>
    <row r="251" spans="1:10" ht="11.25" customHeight="1">
      <c r="A251" s="68"/>
      <c r="B251" s="98"/>
      <c r="C251" s="98"/>
      <c r="D251" s="68"/>
      <c r="E251" s="68"/>
      <c r="F251" s="44"/>
      <c r="G251" s="83"/>
      <c r="H251" s="17">
        <f>$G$249*50/100</f>
        <v>8000</v>
      </c>
      <c r="I251" s="17">
        <f>$G$249*48.36037153965/100</f>
        <v>7737.659446344</v>
      </c>
      <c r="J251" s="17">
        <f>$G$249*1.63962846035/100</f>
        <v>262.340553656</v>
      </c>
    </row>
    <row r="252" spans="1:10" ht="11.25" customHeight="1">
      <c r="A252" s="68"/>
      <c r="B252" s="98"/>
      <c r="C252" s="98"/>
      <c r="D252" s="68"/>
      <c r="E252" s="68"/>
      <c r="F252" s="80" t="s">
        <v>19</v>
      </c>
      <c r="G252" s="83"/>
      <c r="H252" s="7" t="s">
        <v>92</v>
      </c>
      <c r="I252" s="7" t="s">
        <v>92</v>
      </c>
      <c r="J252" s="7" t="s">
        <v>92</v>
      </c>
    </row>
    <row r="253" spans="1:10" ht="11.25" customHeight="1">
      <c r="A253" s="68"/>
      <c r="B253" s="98"/>
      <c r="C253" s="98"/>
      <c r="D253" s="68"/>
      <c r="E253" s="68"/>
      <c r="F253" s="80"/>
      <c r="G253" s="83"/>
      <c r="H253" s="25" t="s">
        <v>93</v>
      </c>
      <c r="I253" s="25" t="s">
        <v>93</v>
      </c>
      <c r="J253" s="25" t="s">
        <v>93</v>
      </c>
    </row>
    <row r="254" spans="1:10" ht="11.25" customHeight="1">
      <c r="A254" s="68"/>
      <c r="B254" s="98"/>
      <c r="C254" s="98"/>
      <c r="D254" s="68"/>
      <c r="E254" s="68"/>
      <c r="F254" s="80"/>
      <c r="G254" s="65" t="s">
        <v>100</v>
      </c>
      <c r="H254" s="13" t="s">
        <v>0</v>
      </c>
      <c r="I254" s="13" t="s">
        <v>0</v>
      </c>
      <c r="J254" s="13" t="s">
        <v>0</v>
      </c>
    </row>
    <row r="255" spans="1:10" ht="11.25" customHeight="1" thickBot="1">
      <c r="A255" s="69"/>
      <c r="B255" s="99"/>
      <c r="C255" s="99"/>
      <c r="D255" s="69"/>
      <c r="E255" s="69"/>
      <c r="F255" s="81"/>
      <c r="G255" s="66"/>
      <c r="H255" s="23" t="s">
        <v>36</v>
      </c>
      <c r="I255" s="23" t="s">
        <v>36</v>
      </c>
      <c r="J255" s="23" t="s">
        <v>36</v>
      </c>
    </row>
    <row r="256" spans="1:10" ht="3" customHeight="1">
      <c r="A256" s="110"/>
      <c r="B256" s="109"/>
      <c r="C256" s="109"/>
      <c r="D256" s="109"/>
      <c r="E256" s="109"/>
      <c r="F256" s="109"/>
      <c r="G256" s="109"/>
      <c r="H256" s="109"/>
      <c r="I256" s="109"/>
      <c r="J256" s="111"/>
    </row>
    <row r="257" spans="1:10" ht="12.75" customHeight="1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</row>
    <row r="258" spans="1:19" ht="12.75" customHeight="1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31"/>
      <c r="Q258" s="3"/>
      <c r="R258" s="3"/>
      <c r="S258" s="3"/>
    </row>
    <row r="259" spans="1:19" ht="12.75" customHeight="1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Q259" s="3"/>
      <c r="R259" s="3"/>
      <c r="S259" s="3"/>
    </row>
    <row r="260" spans="1:19" ht="12.75" customHeight="1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32"/>
      <c r="Q260" s="4"/>
      <c r="R260" s="4"/>
      <c r="S260" s="4"/>
    </row>
    <row r="261" spans="1:19" ht="12.75" customHeight="1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32"/>
      <c r="Q261" s="4"/>
      <c r="R261" s="4"/>
      <c r="S261" s="4"/>
    </row>
    <row r="262" spans="1:19" ht="12.75" customHeight="1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32"/>
      <c r="Q262" s="4"/>
      <c r="R262" s="4"/>
      <c r="S262" s="4"/>
    </row>
    <row r="263" spans="1:10" ht="14.25" customHeight="1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</row>
    <row r="264" spans="1:10" ht="14.25" customHeight="1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</row>
    <row r="265" spans="1:10" ht="14.25" customHeight="1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</row>
    <row r="266" spans="1:10" ht="14.25" customHeight="1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</row>
    <row r="267" spans="1:10" ht="14.25" customHeight="1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</row>
    <row r="268" spans="1:10" ht="13.5" customHeight="1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</row>
    <row r="269" spans="1:10" ht="15.75" customHeight="1">
      <c r="A269" s="64" t="s">
        <v>15</v>
      </c>
      <c r="B269" s="64"/>
      <c r="C269" s="64"/>
      <c r="D269" s="64"/>
      <c r="E269" s="64"/>
      <c r="F269" s="64"/>
      <c r="G269" s="64"/>
      <c r="H269" s="64"/>
      <c r="I269" s="64"/>
      <c r="J269" s="64"/>
    </row>
    <row r="270" spans="1:10" ht="12.75" customHeight="1">
      <c r="A270" s="126"/>
      <c r="B270" s="126"/>
      <c r="C270" s="126"/>
      <c r="D270" s="126"/>
      <c r="E270" s="126"/>
      <c r="F270" s="126"/>
      <c r="G270" s="126"/>
      <c r="H270" s="126"/>
      <c r="I270" s="126"/>
      <c r="J270" s="126"/>
    </row>
    <row r="271" spans="4:10" ht="18" customHeight="1">
      <c r="D271" s="118" t="s">
        <v>16</v>
      </c>
      <c r="E271" s="118"/>
      <c r="F271" s="41" t="s">
        <v>14</v>
      </c>
      <c r="G271" s="42"/>
      <c r="H271" s="22" t="s">
        <v>9</v>
      </c>
      <c r="I271" s="22" t="s">
        <v>10</v>
      </c>
      <c r="J271" s="22" t="s">
        <v>11</v>
      </c>
    </row>
    <row r="272" spans="4:10" ht="12.75" customHeight="1">
      <c r="D272" s="127" t="s">
        <v>86</v>
      </c>
      <c r="E272" s="128"/>
      <c r="F272" s="40">
        <f>H272+I272+J272</f>
        <v>4487.999999999999</v>
      </c>
      <c r="G272" s="40"/>
      <c r="H272" s="36">
        <f>+H100</f>
        <v>2244</v>
      </c>
      <c r="I272" s="36">
        <f>I100</f>
        <v>2170.413474699492</v>
      </c>
      <c r="J272" s="36">
        <f>J100</f>
        <v>73.586525300508</v>
      </c>
    </row>
    <row r="273" spans="4:10" ht="12.75">
      <c r="D273" s="51" t="s">
        <v>87</v>
      </c>
      <c r="E273" s="52"/>
      <c r="F273" s="40">
        <f>H273+I273+J273</f>
        <v>134795.19999999998</v>
      </c>
      <c r="G273" s="40"/>
      <c r="H273" s="37">
        <f>+H233+H203+H192+H185+H144+H107+H33</f>
        <v>67397.6</v>
      </c>
      <c r="I273" s="37">
        <f>I233+I203+I192+I185+I144+I107+I33</f>
        <v>65187.45953761429</v>
      </c>
      <c r="J273" s="37">
        <f>J233+J203+J192+J185+J144+J107+J33</f>
        <v>2210.1404623857034</v>
      </c>
    </row>
    <row r="274" spans="4:10" ht="12.75">
      <c r="D274" s="51" t="s">
        <v>90</v>
      </c>
      <c r="E274" s="52"/>
      <c r="F274" s="49">
        <f>SUM(F272:F273)</f>
        <v>139283.19999999998</v>
      </c>
      <c r="G274" s="50"/>
      <c r="H274" s="55"/>
      <c r="I274" s="56"/>
      <c r="J274" s="57"/>
    </row>
    <row r="275" spans="4:10" ht="12.75" customHeight="1">
      <c r="D275" s="127" t="s">
        <v>88</v>
      </c>
      <c r="E275" s="128"/>
      <c r="F275" s="38">
        <f>H275+I275+J275</f>
        <v>173459.90000000002</v>
      </c>
      <c r="G275" s="39"/>
      <c r="H275" s="37">
        <f>+H251+H244+H210+H162+H155+H56+H26+H19</f>
        <v>86729.95</v>
      </c>
      <c r="I275" s="37">
        <f>+I251+I244+I210+I162+I155+I56+I26+I19</f>
        <v>83885.85211230535</v>
      </c>
      <c r="J275" s="37">
        <f>+J251+J244+J210+J162+J155+J56+J26+J19</f>
        <v>2844.0978876946497</v>
      </c>
    </row>
    <row r="276" spans="4:10" ht="12.75">
      <c r="D276" s="51" t="s">
        <v>89</v>
      </c>
      <c r="E276" s="52"/>
      <c r="F276" s="38">
        <f>H276+I276+J276</f>
        <v>120441.07999999999</v>
      </c>
      <c r="G276" s="39"/>
      <c r="H276" s="37">
        <f>+H121+H114+H77+H70+H63</f>
        <v>60220.54</v>
      </c>
      <c r="I276" s="37">
        <f>+I121+I114+I77+I70+I63</f>
        <v>58245.753774367084</v>
      </c>
      <c r="J276" s="37">
        <f>+J121+J114+J77+J70+J63</f>
        <v>1974.786225632912</v>
      </c>
    </row>
    <row r="277" spans="4:10" ht="12.75">
      <c r="D277" s="51" t="s">
        <v>91</v>
      </c>
      <c r="E277" s="52"/>
      <c r="F277" s="53">
        <f>SUM(F275:F276)</f>
        <v>293900.98</v>
      </c>
      <c r="G277" s="54"/>
      <c r="H277" s="55"/>
      <c r="I277" s="56"/>
      <c r="J277" s="56"/>
    </row>
    <row r="278" spans="4:10" ht="15.75">
      <c r="D278" s="123" t="s">
        <v>22</v>
      </c>
      <c r="E278" s="124"/>
      <c r="F278" s="121">
        <f>F274+F277</f>
        <v>433184.17999999993</v>
      </c>
      <c r="G278" s="122"/>
      <c r="H278" s="125"/>
      <c r="I278" s="86"/>
      <c r="J278" s="86"/>
    </row>
    <row r="279" spans="1:10" ht="12.75" customHeight="1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</row>
    <row r="280" spans="1:19" ht="12.75" customHeight="1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31"/>
      <c r="Q280" s="3"/>
      <c r="R280" s="3"/>
      <c r="S280" s="3"/>
    </row>
    <row r="281" spans="1:19" ht="12.75" customHeight="1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Q281" s="3"/>
      <c r="R281" s="3"/>
      <c r="S281" s="3"/>
    </row>
    <row r="282" spans="1:19" ht="12.75" customHeight="1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32"/>
      <c r="Q282" s="4"/>
      <c r="R282" s="4"/>
      <c r="S282" s="4"/>
    </row>
    <row r="283" spans="1:19" ht="12.75" customHeight="1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32"/>
      <c r="Q283" s="4"/>
      <c r="R283" s="4"/>
      <c r="S283" s="4"/>
    </row>
    <row r="284" spans="1:19" ht="12.75" customHeight="1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32"/>
      <c r="Q284" s="4"/>
      <c r="R284" s="4"/>
      <c r="S284" s="4"/>
    </row>
    <row r="285" ht="12.75">
      <c r="G285" s="21"/>
    </row>
    <row r="286" ht="12.75">
      <c r="G286" s="28"/>
    </row>
    <row r="287" ht="12.75">
      <c r="G287" s="21"/>
    </row>
    <row r="288" ht="12.75">
      <c r="G288" s="21"/>
    </row>
    <row r="289" ht="12.75">
      <c r="G289" s="21"/>
    </row>
    <row r="290" ht="12.75">
      <c r="G290" s="29"/>
    </row>
  </sheetData>
  <sheetProtection/>
  <mergeCells count="253">
    <mergeCell ref="A217:J227"/>
    <mergeCell ref="A168:J173"/>
    <mergeCell ref="A174:J178"/>
    <mergeCell ref="A133:J137"/>
    <mergeCell ref="A127:J132"/>
    <mergeCell ref="A89:J93"/>
    <mergeCell ref="F201:F203"/>
    <mergeCell ref="A201:A214"/>
    <mergeCell ref="C201:C214"/>
    <mergeCell ref="D201:D214"/>
    <mergeCell ref="E201:E214"/>
    <mergeCell ref="A83:J88"/>
    <mergeCell ref="A45:J49"/>
    <mergeCell ref="F204:F207"/>
    <mergeCell ref="G206:G207"/>
    <mergeCell ref="C142:C148"/>
    <mergeCell ref="B208:B214"/>
    <mergeCell ref="A190:A196"/>
    <mergeCell ref="D142:D148"/>
    <mergeCell ref="F108:F111"/>
    <mergeCell ref="G110:G111"/>
    <mergeCell ref="G112:G116"/>
    <mergeCell ref="F115:F118"/>
    <mergeCell ref="A150:J150"/>
    <mergeCell ref="A151:J151"/>
    <mergeCell ref="A238:J238"/>
    <mergeCell ref="A119:A125"/>
    <mergeCell ref="B119:B125"/>
    <mergeCell ref="C119:C125"/>
    <mergeCell ref="D119:D125"/>
    <mergeCell ref="A239:J239"/>
    <mergeCell ref="A240:J240"/>
    <mergeCell ref="A242:A255"/>
    <mergeCell ref="A149:J149"/>
    <mergeCell ref="E242:E255"/>
    <mergeCell ref="G236:G237"/>
    <mergeCell ref="G231:G235"/>
    <mergeCell ref="F242:F244"/>
    <mergeCell ref="A231:A237"/>
    <mergeCell ref="F234:F237"/>
    <mergeCell ref="D17:D23"/>
    <mergeCell ref="E17:E23"/>
    <mergeCell ref="A82:J82"/>
    <mergeCell ref="F75:F77"/>
    <mergeCell ref="A24:A30"/>
    <mergeCell ref="C231:C237"/>
    <mergeCell ref="E119:E125"/>
    <mergeCell ref="F119:F121"/>
    <mergeCell ref="G119:G123"/>
    <mergeCell ref="F122:F125"/>
    <mergeCell ref="A6:J6"/>
    <mergeCell ref="A38:J38"/>
    <mergeCell ref="A1:J5"/>
    <mergeCell ref="F278:G278"/>
    <mergeCell ref="D278:E278"/>
    <mergeCell ref="H278:J278"/>
    <mergeCell ref="A270:J270"/>
    <mergeCell ref="D271:E271"/>
    <mergeCell ref="D272:E272"/>
    <mergeCell ref="D275:E275"/>
    <mergeCell ref="D274:E274"/>
    <mergeCell ref="B242:B255"/>
    <mergeCell ref="D242:D255"/>
    <mergeCell ref="C242:C255"/>
    <mergeCell ref="F245:F248"/>
    <mergeCell ref="D276:E276"/>
    <mergeCell ref="D273:E273"/>
    <mergeCell ref="A263:J268"/>
    <mergeCell ref="G247:G248"/>
    <mergeCell ref="G242:G246"/>
    <mergeCell ref="A256:J256"/>
    <mergeCell ref="D257:D262"/>
    <mergeCell ref="A257:C262"/>
    <mergeCell ref="E257:J262"/>
    <mergeCell ref="G249:G253"/>
    <mergeCell ref="F249:F251"/>
    <mergeCell ref="F252:F255"/>
    <mergeCell ref="A112:A118"/>
    <mergeCell ref="G124:G125"/>
    <mergeCell ref="B112:B118"/>
    <mergeCell ref="C112:C118"/>
    <mergeCell ref="E112:E118"/>
    <mergeCell ref="F112:F114"/>
    <mergeCell ref="A229:J229"/>
    <mergeCell ref="G201:G205"/>
    <mergeCell ref="F208:F210"/>
    <mergeCell ref="A279:C284"/>
    <mergeCell ref="D279:D284"/>
    <mergeCell ref="E279:J284"/>
    <mergeCell ref="E231:E237"/>
    <mergeCell ref="A215:J215"/>
    <mergeCell ref="B231:B237"/>
    <mergeCell ref="A228:J228"/>
    <mergeCell ref="A61:A67"/>
    <mergeCell ref="G75:G79"/>
    <mergeCell ref="F78:F81"/>
    <mergeCell ref="A126:J126"/>
    <mergeCell ref="G105:G109"/>
    <mergeCell ref="G117:G118"/>
    <mergeCell ref="A105:A111"/>
    <mergeCell ref="G73:G74"/>
    <mergeCell ref="D68:D74"/>
    <mergeCell ref="D112:D118"/>
    <mergeCell ref="B31:B37"/>
    <mergeCell ref="B105:B111"/>
    <mergeCell ref="C105:C111"/>
    <mergeCell ref="D105:D111"/>
    <mergeCell ref="E105:E111"/>
    <mergeCell ref="C75:C81"/>
    <mergeCell ref="C54:C60"/>
    <mergeCell ref="D61:D67"/>
    <mergeCell ref="A39:J44"/>
    <mergeCell ref="B68:B74"/>
    <mergeCell ref="C68:C74"/>
    <mergeCell ref="F71:F74"/>
    <mergeCell ref="A75:A81"/>
    <mergeCell ref="G188:G189"/>
    <mergeCell ref="G68:G72"/>
    <mergeCell ref="B153:B159"/>
    <mergeCell ref="G158:G159"/>
    <mergeCell ref="A160:A166"/>
    <mergeCell ref="F105:F107"/>
    <mergeCell ref="F68:F70"/>
    <mergeCell ref="D24:D30"/>
    <mergeCell ref="D75:D81"/>
    <mergeCell ref="E75:E81"/>
    <mergeCell ref="G59:G60"/>
    <mergeCell ref="A51:J51"/>
    <mergeCell ref="A54:A60"/>
    <mergeCell ref="G80:G81"/>
    <mergeCell ref="B75:B81"/>
    <mergeCell ref="B54:B60"/>
    <mergeCell ref="A68:A74"/>
    <mergeCell ref="A17:A23"/>
    <mergeCell ref="C31:C37"/>
    <mergeCell ref="A52:J52"/>
    <mergeCell ref="A50:J50"/>
    <mergeCell ref="C24:C30"/>
    <mergeCell ref="B24:B30"/>
    <mergeCell ref="B17:B23"/>
    <mergeCell ref="A31:A37"/>
    <mergeCell ref="G29:G30"/>
    <mergeCell ref="E24:E30"/>
    <mergeCell ref="F54:F56"/>
    <mergeCell ref="F61:F63"/>
    <mergeCell ref="E61:E67"/>
    <mergeCell ref="E68:E74"/>
    <mergeCell ref="F64:F67"/>
    <mergeCell ref="A7:J10"/>
    <mergeCell ref="A15:J15"/>
    <mergeCell ref="A13:J13"/>
    <mergeCell ref="A12:J12"/>
    <mergeCell ref="F57:F60"/>
    <mergeCell ref="G22:G23"/>
    <mergeCell ref="A183:A189"/>
    <mergeCell ref="A11:J11"/>
    <mergeCell ref="F20:F23"/>
    <mergeCell ref="B61:B67"/>
    <mergeCell ref="C61:C67"/>
    <mergeCell ref="G61:G65"/>
    <mergeCell ref="E31:E37"/>
    <mergeCell ref="G66:G67"/>
    <mergeCell ref="G54:G58"/>
    <mergeCell ref="G31:G35"/>
    <mergeCell ref="D54:D60"/>
    <mergeCell ref="E54:E60"/>
    <mergeCell ref="G36:G37"/>
    <mergeCell ref="A14:J14"/>
    <mergeCell ref="F31:F33"/>
    <mergeCell ref="F34:F37"/>
    <mergeCell ref="F24:F26"/>
    <mergeCell ref="F27:F30"/>
    <mergeCell ref="D31:D37"/>
    <mergeCell ref="G24:G28"/>
    <mergeCell ref="C17:C23"/>
    <mergeCell ref="F17:F19"/>
    <mergeCell ref="G17:G21"/>
    <mergeCell ref="B190:B196"/>
    <mergeCell ref="F186:F189"/>
    <mergeCell ref="F190:F192"/>
    <mergeCell ref="F193:F196"/>
    <mergeCell ref="C190:C196"/>
    <mergeCell ref="A181:J181"/>
    <mergeCell ref="F211:F214"/>
    <mergeCell ref="C183:C189"/>
    <mergeCell ref="B183:B189"/>
    <mergeCell ref="F183:F185"/>
    <mergeCell ref="E183:E189"/>
    <mergeCell ref="G208:G212"/>
    <mergeCell ref="G183:G187"/>
    <mergeCell ref="G213:G214"/>
    <mergeCell ref="A197:J197"/>
    <mergeCell ref="A198:J198"/>
    <mergeCell ref="A139:J139"/>
    <mergeCell ref="A142:A148"/>
    <mergeCell ref="C153:C159"/>
    <mergeCell ref="D153:D159"/>
    <mergeCell ref="E153:E159"/>
    <mergeCell ref="A153:A159"/>
    <mergeCell ref="C160:C166"/>
    <mergeCell ref="A180:J180"/>
    <mergeCell ref="G190:G194"/>
    <mergeCell ref="D190:D196"/>
    <mergeCell ref="E190:E196"/>
    <mergeCell ref="G195:G196"/>
    <mergeCell ref="G165:G166"/>
    <mergeCell ref="G160:G164"/>
    <mergeCell ref="D183:D189"/>
    <mergeCell ref="D160:D166"/>
    <mergeCell ref="G142:G146"/>
    <mergeCell ref="F145:F148"/>
    <mergeCell ref="G147:G148"/>
    <mergeCell ref="F153:F155"/>
    <mergeCell ref="G153:G157"/>
    <mergeCell ref="B142:B148"/>
    <mergeCell ref="F142:F144"/>
    <mergeCell ref="F156:F159"/>
    <mergeCell ref="A96:J96"/>
    <mergeCell ref="A94:J94"/>
    <mergeCell ref="A98:A104"/>
    <mergeCell ref="B98:B104"/>
    <mergeCell ref="C98:C104"/>
    <mergeCell ref="D98:D104"/>
    <mergeCell ref="A95:J95"/>
    <mergeCell ref="F272:G272"/>
    <mergeCell ref="A269:J269"/>
    <mergeCell ref="G254:G255"/>
    <mergeCell ref="D231:D237"/>
    <mergeCell ref="F231:F233"/>
    <mergeCell ref="E98:E104"/>
    <mergeCell ref="E160:E166"/>
    <mergeCell ref="F160:F162"/>
    <mergeCell ref="F163:F166"/>
    <mergeCell ref="D277:E277"/>
    <mergeCell ref="F277:G277"/>
    <mergeCell ref="H274:J274"/>
    <mergeCell ref="H277:J277"/>
    <mergeCell ref="A179:J179"/>
    <mergeCell ref="G98:G102"/>
    <mergeCell ref="F101:F104"/>
    <mergeCell ref="G103:G104"/>
    <mergeCell ref="E142:E148"/>
    <mergeCell ref="A199:J199"/>
    <mergeCell ref="F276:G276"/>
    <mergeCell ref="F273:G273"/>
    <mergeCell ref="F275:G275"/>
    <mergeCell ref="F271:G271"/>
    <mergeCell ref="F98:F100"/>
    <mergeCell ref="A140:J140"/>
    <mergeCell ref="A138:J138"/>
    <mergeCell ref="B160:B166"/>
    <mergeCell ref="F274:G274"/>
    <mergeCell ref="B201:B207"/>
  </mergeCells>
  <printOptions/>
  <pageMargins left="0.7874015748031497" right="0.7874015748031497" top="0.5905511811023623" bottom="0.4724409448818898" header="0.35433070866141736" footer="0.31496062992125984"/>
  <pageSetup horizontalDpi="600" verticalDpi="600" orientation="landscape" paperSize="9" scale="92" r:id="rId2"/>
  <headerFooter alignWithMargins="0">
    <oddHeader>&amp;L&amp;F&amp;R&amp;A</oddHeader>
  </headerFooter>
  <rowBreaks count="6" manualBreakCount="6">
    <brk id="44" max="9" man="1"/>
    <brk id="88" max="9" man="1"/>
    <brk id="132" max="9" man="1"/>
    <brk id="173" max="9" man="1"/>
    <brk id="221" max="9" man="1"/>
    <brk id="26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s.direto</cp:lastModifiedBy>
  <cp:lastPrinted>2010-09-05T15:40:27Z</cp:lastPrinted>
  <dcterms:created xsi:type="dcterms:W3CDTF">2007-11-22T14:21:40Z</dcterms:created>
  <dcterms:modified xsi:type="dcterms:W3CDTF">2010-09-17T09:46:34Z</dcterms:modified>
  <cp:category/>
  <cp:version/>
  <cp:contentType/>
  <cp:contentStatus/>
</cp:coreProperties>
</file>